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375" windowWidth="12690" windowHeight="11640" tabRatio="946" activeTab="0"/>
  </bookViews>
  <sheets>
    <sheet name="Биланс на успех" sheetId="1" r:id="rId1"/>
    <sheet name="Биланс на состојба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<sst xmlns="http://schemas.openxmlformats.org/spreadsheetml/2006/main" count="755" uniqueCount="557">
  <si>
    <t>Период</t>
  </si>
  <si>
    <t>Контролор</t>
  </si>
  <si>
    <t>Вид работа</t>
  </si>
  <si>
    <t>Идентификационен број (ЕМБС)</t>
  </si>
  <si>
    <t>Резервни кодекси</t>
  </si>
  <si>
    <t>Назив на друштвото</t>
  </si>
  <si>
    <t>Адреса, седиште и телефон</t>
  </si>
  <si>
    <t>Единствен даночен број</t>
  </si>
  <si>
    <t>(ИЗВЕШТАЈ ЗА ДОБИВКА ИЛИ ЗАГУБА)</t>
  </si>
  <si>
    <t>БИЛАНС НА УСПЕХ</t>
  </si>
  <si>
    <t>31.</t>
  </si>
  <si>
    <t>за периодот од</t>
  </si>
  <si>
    <t>до</t>
  </si>
  <si>
    <t>(во денари)</t>
  </si>
  <si>
    <t>Претходна
година</t>
  </si>
  <si>
    <t>Износ</t>
  </si>
  <si>
    <t xml:space="preserve">Број на
белешка </t>
  </si>
  <si>
    <t>Реден
број</t>
  </si>
  <si>
    <t>П О З И Ц И Ј А</t>
  </si>
  <si>
    <t>ПРИЛОГ 2</t>
  </si>
  <si>
    <t>1.</t>
  </si>
  <si>
    <t>2.</t>
  </si>
  <si>
    <t>Приходи од продажба</t>
  </si>
  <si>
    <t>3.</t>
  </si>
  <si>
    <t>Останати приходи</t>
  </si>
  <si>
    <t>4.</t>
  </si>
  <si>
    <t>Промена на вредноста на залихи на готови производи 
и на недовршено производство</t>
  </si>
  <si>
    <t>ХХХ</t>
  </si>
  <si>
    <t>4.а.</t>
  </si>
  <si>
    <t>Залихи на готови производи и на недовршено производство на почетокот на годината</t>
  </si>
  <si>
    <t>4.б.</t>
  </si>
  <si>
    <t>Залихи на готови производи и на недовршено производство на крајот на годината</t>
  </si>
  <si>
    <t>5.</t>
  </si>
  <si>
    <t>Капитализирано сопствено производство и услуги</t>
  </si>
  <si>
    <t>6.</t>
  </si>
  <si>
    <t>7.</t>
  </si>
  <si>
    <t>Трошоци за суровини и други материјали</t>
  </si>
  <si>
    <t>8.</t>
  </si>
  <si>
    <t>Набавна вредност на продадени стоки</t>
  </si>
  <si>
    <t>9.</t>
  </si>
  <si>
    <t>10.</t>
  </si>
  <si>
    <t>Услуги со карактер на материјални трошоци</t>
  </si>
  <si>
    <t>11.</t>
  </si>
  <si>
    <t>Останати трошоци од работењето</t>
  </si>
  <si>
    <t>12.</t>
  </si>
  <si>
    <t>Трошоци за вработени (214+215+216+217)</t>
  </si>
  <si>
    <t>13.</t>
  </si>
  <si>
    <t>12.а.</t>
  </si>
  <si>
    <t>Плати и надоместоци на плати (нето)</t>
  </si>
  <si>
    <t>12.б.</t>
  </si>
  <si>
    <t>Трошоци за даноци на плати и надоместоци на плата</t>
  </si>
  <si>
    <t>12.в.</t>
  </si>
  <si>
    <t>Придонеси од задолжително социјално осигурување</t>
  </si>
  <si>
    <t>12.г.</t>
  </si>
  <si>
    <t>Останати трошоци за вработените</t>
  </si>
  <si>
    <t>Амортизација на материјалните и нематеријалните
средства</t>
  </si>
  <si>
    <t>14.</t>
  </si>
  <si>
    <t>Вредносно усогласување (обезвреднување)
на нетековни средства</t>
  </si>
  <si>
    <t>15.</t>
  </si>
  <si>
    <t>Вредносно усогласување (обезвреднување)
на тековни средства</t>
  </si>
  <si>
    <t>16.</t>
  </si>
  <si>
    <t>Резервирања за трошоци и ризици</t>
  </si>
  <si>
    <t>17.</t>
  </si>
  <si>
    <t>Останати расходи од работењето</t>
  </si>
  <si>
    <t>18.</t>
  </si>
  <si>
    <t>III. ФИНАНСИСКИ ПРИХОДИ
(224+229+230+231+232+233)</t>
  </si>
  <si>
    <t>19.</t>
  </si>
  <si>
    <t>20.</t>
  </si>
  <si>
    <t>21.</t>
  </si>
  <si>
    <t>19.а.</t>
  </si>
  <si>
    <t>19.б.</t>
  </si>
  <si>
    <t>19.в.</t>
  </si>
  <si>
    <t>19.г.</t>
  </si>
  <si>
    <t>Останати финансиски приходи од работење
со поврзани друштва</t>
  </si>
  <si>
    <t>Приходи од вложувања во неповрзани друштва</t>
  </si>
  <si>
    <t>Приходи по основ на камати од работење 
со неповрзани друштва</t>
  </si>
  <si>
    <t xml:space="preserve">Приходи по основ на курсни разлики од работење 
со поврзани друштва </t>
  </si>
  <si>
    <t>Приходи по основ на камати од работење 
со поврзани друштва</t>
  </si>
  <si>
    <t>22.</t>
  </si>
  <si>
    <t>Приходи по основ на курсни разлики од работење 
со неповрзани друштва</t>
  </si>
  <si>
    <t>23.</t>
  </si>
  <si>
    <t>Нереализирани добивки (приходи) од финансиски 
средства</t>
  </si>
  <si>
    <t>24.</t>
  </si>
  <si>
    <t>Останати финансиски приходи</t>
  </si>
  <si>
    <t>25.</t>
  </si>
  <si>
    <t>IV. ФИНАНСИСКИ РАСХОДИ
(235+239+240+241+242+243)</t>
  </si>
  <si>
    <t>Финансиски расходи од односи со поврзани 
друштва (236+237+238)</t>
  </si>
  <si>
    <t>26.а.</t>
  </si>
  <si>
    <t>Расходи по основ на камати од работење 
со поврзани друштва</t>
  </si>
  <si>
    <t>26.б.</t>
  </si>
  <si>
    <t xml:space="preserve">Расходи по основ на курсни разлики од работење 
со поврзани друштва </t>
  </si>
  <si>
    <t>26.в.</t>
  </si>
  <si>
    <t>Останати финансиски расходи од поврзани друштва</t>
  </si>
  <si>
    <t>27.</t>
  </si>
  <si>
    <t>Расходи по основ на камати од работење 
со неповрзани друштва</t>
  </si>
  <si>
    <t>28.</t>
  </si>
  <si>
    <t>Расходи по основ на курсни разлики од работење 
со неповрзани друштва</t>
  </si>
  <si>
    <t>29.</t>
  </si>
  <si>
    <t>Нереализирани загуби (расходи) од финансиски 
средства</t>
  </si>
  <si>
    <t>30.</t>
  </si>
  <si>
    <t>Вредносно усогласување на финансиски средства 
и вложувања</t>
  </si>
  <si>
    <t>Останати финансиски расходи</t>
  </si>
  <si>
    <t>32.</t>
  </si>
  <si>
    <t>Удел во добивката на придружените друштва</t>
  </si>
  <si>
    <t>33.</t>
  </si>
  <si>
    <t>Удел во загубата на придружените друштва</t>
  </si>
  <si>
    <t>34.</t>
  </si>
  <si>
    <t>Добивка од редовното работење
(201+223+244) - (204-205+207+234+245)</t>
  </si>
  <si>
    <t>35.</t>
  </si>
  <si>
    <t>Загуба од редовното работење
(204-205+207+234+245) - (201+223+244)</t>
  </si>
  <si>
    <t>36.</t>
  </si>
  <si>
    <t>Нето добивка од прекинати работења</t>
  </si>
  <si>
    <t>37.</t>
  </si>
  <si>
    <t>Нето загуба од прекинати работења</t>
  </si>
  <si>
    <t>38.</t>
  </si>
  <si>
    <t>Добивка пред оданочување (246+248) или (246-249)</t>
  </si>
  <si>
    <t>39.</t>
  </si>
  <si>
    <t>Загуба пред оданочување (247+249) или (247-248)</t>
  </si>
  <si>
    <t>40.</t>
  </si>
  <si>
    <t>Данок на добивка</t>
  </si>
  <si>
    <t>41.</t>
  </si>
  <si>
    <t>Одложени даночни приходи</t>
  </si>
  <si>
    <t>42.</t>
  </si>
  <si>
    <t>Одложени даночни расходи</t>
  </si>
  <si>
    <t>43.</t>
  </si>
  <si>
    <t>НЕТО ДОБИВКА ЗА ДЕЛОВНАТА ГОДИНА
(250-252+253-254)</t>
  </si>
  <si>
    <t>44.</t>
  </si>
  <si>
    <t>НЕТО ЗАГУБА ЗА ДЕЛОВНАТА ГОДИНА
(251+252-253+254)</t>
  </si>
  <si>
    <t>45.</t>
  </si>
  <si>
    <t>46.</t>
  </si>
  <si>
    <t>Број на месеци на работење (во апсолутен износ)</t>
  </si>
  <si>
    <t>47.</t>
  </si>
  <si>
    <t>ДОБИВКА / ЗАГУБА ЗА ПЕРИОДОТ</t>
  </si>
  <si>
    <t>47.а.</t>
  </si>
  <si>
    <t>Добивка која им припаѓа на имателите на акции
на матичното друштво</t>
  </si>
  <si>
    <t>47.б.</t>
  </si>
  <si>
    <t>47.в.</t>
  </si>
  <si>
    <t>Загуба која се однесува на имателите на акции 
на матичното друштво</t>
  </si>
  <si>
    <t>Загуба која се однесува на неконтролираното учество</t>
  </si>
  <si>
    <t>Добивка која припаѓа на неконтролираното учество</t>
  </si>
  <si>
    <t>47.г.</t>
  </si>
  <si>
    <t>48.</t>
  </si>
  <si>
    <t>ЗАРАБОТУВАЧКА ПО АКЦИЈА</t>
  </si>
  <si>
    <t>48.а.</t>
  </si>
  <si>
    <t>Вкупна основна заработувачка по акција</t>
  </si>
  <si>
    <t>48.б.</t>
  </si>
  <si>
    <t>Вкупно разводнета заработувачка по акција</t>
  </si>
  <si>
    <t>48.в.</t>
  </si>
  <si>
    <t>Основна заработувачка по акција од прекинато 
работење</t>
  </si>
  <si>
    <t>48.г.</t>
  </si>
  <si>
    <t>Разводнета заработувачка по акција од прекинато
работење</t>
  </si>
  <si>
    <t>ИЗВЕШТАЈ ЗА ОСТАНАТА СЕОПФАТНА ДОБИВКА</t>
  </si>
  <si>
    <t>Добивка за годината</t>
  </si>
  <si>
    <t>Загуба за годината</t>
  </si>
  <si>
    <t>Добивки кои произлегуваат од преведување 
на странско работење</t>
  </si>
  <si>
    <t>20.a.</t>
  </si>
  <si>
    <t>21.a.</t>
  </si>
  <si>
    <t xml:space="preserve">Нето останата сеопфатна добивка (271-285) </t>
  </si>
  <si>
    <t>Сеопфатна добивка која припаѓа 
на неконтролираното учество</t>
  </si>
  <si>
    <t>Загуби кои произлегуваат од преведување
на странско работење</t>
  </si>
  <si>
    <t>21.б.</t>
  </si>
  <si>
    <t>20.б.</t>
  </si>
  <si>
    <t>Добивки од повторно мерење на финансиски средства 
расположиви за продажба</t>
  </si>
  <si>
    <t>Загуби од повторно мерење на финансиски средства 
расположиви за продажба</t>
  </si>
  <si>
    <t>Ефективен дел од добивки од хеџинг инструменти
за хеџирање на парични текови</t>
  </si>
  <si>
    <t>Ефективен дел од загуби од хеџинг инструменти
за хеџирање на парични текови</t>
  </si>
  <si>
    <t>Промени на ревалоризациските резерви
за нетековни средства (+)</t>
  </si>
  <si>
    <t>Промени на ревалоризациските резерви
за нетековни средства (-)</t>
  </si>
  <si>
    <t>Актуарски добивки на дефинирани планови
за користи на вработените</t>
  </si>
  <si>
    <t>Актуарски загуби на дефинирани планови
за користи на вработените</t>
  </si>
  <si>
    <t>Удел во останата сеопфатна добивка на придружни
друштва (само за потреби на консолидација)</t>
  </si>
  <si>
    <t>Удел во останата сеопфатна загуба на придружни
друштва (само за потреби на консолидација)</t>
  </si>
  <si>
    <t>Данок на добивка на компоненти на останата
сеопфатна добивка</t>
  </si>
  <si>
    <t>Вкупна сеопфатна добивка за годината
(269+286) или (286-270)</t>
  </si>
  <si>
    <t>Сеопфатна добивка која им припаѓа на имателите
на акции на матичното друштво</t>
  </si>
  <si>
    <t>Вкупна сеопфатна загуба за годината
(270-286) или (287-269)</t>
  </si>
  <si>
    <t>Сеопфатна загуба која им припаѓа на имателите
на акции на матичното друштво</t>
  </si>
  <si>
    <t>Сеопфатна загуба која припаѓа
на неконтролираното учество</t>
  </si>
  <si>
    <t>Во,</t>
  </si>
  <si>
    <t>На ден</t>
  </si>
  <si>
    <t>Ваш Коментар</t>
  </si>
  <si>
    <t>73, 74, без сметка 745</t>
  </si>
  <si>
    <t>75, 76</t>
  </si>
  <si>
    <t>од 60 до 63, без сметките 608, 618 и 638 и без износите книжени на кусоци и вишоци</t>
  </si>
  <si>
    <t>од 400 до 409</t>
  </si>
  <si>
    <t>701, 702</t>
  </si>
  <si>
    <t>од 410 до 419</t>
  </si>
  <si>
    <t>442, 443, 444, 445д, 446, 447, 448, 449</t>
  </si>
  <si>
    <t>420д, 421д</t>
  </si>
  <si>
    <t>422, 440, 441, 445д</t>
  </si>
  <si>
    <t>430, 431, 432</t>
  </si>
  <si>
    <t>450, 451, 452, 453, 454, 457</t>
  </si>
  <si>
    <t>455, 456, 459</t>
  </si>
  <si>
    <t>од 433 до 439</t>
  </si>
  <si>
    <t>од 460 до 469</t>
  </si>
  <si>
    <t>Синтетички сметки
- Помошен преглед</t>
  </si>
  <si>
    <t>ПРИЛОГ 1</t>
  </si>
  <si>
    <t>БИЛАНС НА СОСТОЈБАТА</t>
  </si>
  <si>
    <t>(ИЗВЕШТАЈ ЗА ФИНАНСИСКАТА СОСТОЈБА)</t>
  </si>
  <si>
    <t>на ден</t>
  </si>
  <si>
    <t>001</t>
  </si>
  <si>
    <t>I. НЕМАТЕРИЈАЛНИ СРЕДСТВА 
(003+004+005+006+007+008)</t>
  </si>
  <si>
    <t>002</t>
  </si>
  <si>
    <t>Издатоци за развој</t>
  </si>
  <si>
    <t>Гудвил</t>
  </si>
  <si>
    <t>Аванси за набавка на нематеријални средства</t>
  </si>
  <si>
    <t>Нематеријални средства во подготовка</t>
  </si>
  <si>
    <t>Останати нематеријални средства</t>
  </si>
  <si>
    <t>003</t>
  </si>
  <si>
    <t>004</t>
  </si>
  <si>
    <t>005</t>
  </si>
  <si>
    <t>006</t>
  </si>
  <si>
    <t>007</t>
  </si>
  <si>
    <t>008</t>
  </si>
  <si>
    <t>Концесии, патенти, лиценци, заштитни знаци 
и слични права</t>
  </si>
  <si>
    <t>II. МАТЕРИЈАЛНИ  СРЕДСТВА
(010+013+014+015+016+017+018+019)</t>
  </si>
  <si>
    <t>009</t>
  </si>
  <si>
    <t>Недвижности (011+012)</t>
  </si>
  <si>
    <t>10.а.</t>
  </si>
  <si>
    <t>10.б.</t>
  </si>
  <si>
    <t>Земјиште</t>
  </si>
  <si>
    <t>Градежни објекти</t>
  </si>
  <si>
    <t>Постројки и опрема</t>
  </si>
  <si>
    <t>Транспортни средства</t>
  </si>
  <si>
    <t>010</t>
  </si>
  <si>
    <t>011</t>
  </si>
  <si>
    <t>012</t>
  </si>
  <si>
    <t>Тековна
година</t>
  </si>
  <si>
    <t>Биолошки средства</t>
  </si>
  <si>
    <t>Аванси за набавка на материјални средства</t>
  </si>
  <si>
    <t>Материјални средства во подготовка</t>
  </si>
  <si>
    <t>Останати материјални средства</t>
  </si>
  <si>
    <t>III. ВЛОЖУВАЊА ВО НЕДВИЖНОСТИ</t>
  </si>
  <si>
    <t>IV. ДОЛГОРОЧНИ ФИНАНСИСКИ СРЕДСТВА
(022+023+024+025+026+030)</t>
  </si>
  <si>
    <t>24.а.</t>
  </si>
  <si>
    <t>24.б.</t>
  </si>
  <si>
    <t>24.в.</t>
  </si>
  <si>
    <t>26.</t>
  </si>
  <si>
    <t>Вложувања во подружници</t>
  </si>
  <si>
    <t>Вложувања во придружени друштва и учества
во заеднички вложувања</t>
  </si>
  <si>
    <t>Побарувања по дадени долгорочни
заеми на поврзани друштва</t>
  </si>
  <si>
    <t xml:space="preserve">Побарувања по дадени долгорочни заеми </t>
  </si>
  <si>
    <t>Вложувања во долгорочни хартии од вредност
(027+028+029)</t>
  </si>
  <si>
    <t>Вложувања во хартии од вредност 
расположиви за продажба</t>
  </si>
  <si>
    <t>Вложувања во хартии од вредност според 
објективната вредност преку добивката или загубата</t>
  </si>
  <si>
    <t>Останати долгорочни финансиски средства</t>
  </si>
  <si>
    <t>Побарувања од поврзани друштва</t>
  </si>
  <si>
    <t>Побарувања од купувачи</t>
  </si>
  <si>
    <t>Останати долгорочни побарувања</t>
  </si>
  <si>
    <t xml:space="preserve">Вложувања во хартии од вредност
кои се чуваат до доспевање </t>
  </si>
  <si>
    <t>36</t>
  </si>
  <si>
    <t>Залихи на суровини и материјали</t>
  </si>
  <si>
    <t>Залихи на готови производи</t>
  </si>
  <si>
    <t>Залихи на трговски стоки</t>
  </si>
  <si>
    <t>Залихи на биолошки средства</t>
  </si>
  <si>
    <t>III. КРАТКОРОЧНИ ПОБАРУВАЊА
(046+047+048+049+050+051)</t>
  </si>
  <si>
    <t>Побарувања за дадени аванси на добавувачи</t>
  </si>
  <si>
    <t>Побарувања од државата по основ на даноци, 
придонеси, царина, акцизи и за останати давачки 
кон државата (претплати)</t>
  </si>
  <si>
    <t>Побарувања од вработените</t>
  </si>
  <si>
    <t>Останати краткорочни побарувања</t>
  </si>
  <si>
    <t>49.</t>
  </si>
  <si>
    <t>50.</t>
  </si>
  <si>
    <t>51.</t>
  </si>
  <si>
    <t xml:space="preserve">Вложувања кои се чуваат до доспевање </t>
  </si>
  <si>
    <t>Вложувања според објективната вредност 
преку добивката или загубата</t>
  </si>
  <si>
    <t>Побарувања по дадени заеми на поврзани друштва</t>
  </si>
  <si>
    <t xml:space="preserve">Побарувања по дадени заеми </t>
  </si>
  <si>
    <t>Останати краткорочни финансиски средства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</si>
  <si>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</si>
  <si>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</si>
  <si>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</si>
  <si>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</si>
  <si>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</si>
  <si>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</si>
  <si>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</si>
  <si>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</si>
  <si>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</si>
  <si>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</si>
  <si>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</si>
  <si>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</si>
  <si>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</si>
  <si>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</si>
  <si>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</si>
  <si>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</si>
  <si>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</si>
  <si>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</si>
  <si>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</si>
  <si>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</si>
  <si>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</si>
  <si>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</si>
  <si>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</si>
  <si>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</si>
  <si>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</si>
  <si>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</si>
  <si>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</si>
  <si>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</si>
  <si>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</si>
  <si>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</si>
  <si>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</si>
  <si>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</si>
  <si>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</si>
  <si>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</si>
  <si>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</si>
  <si>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</si>
  <si>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</si>
  <si>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</si>
  <si>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</si>
  <si>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</si>
  <si>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</si>
  <si>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</si>
  <si>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</si>
  <si>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</si>
  <si>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</si>
  <si>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042</t>
  </si>
  <si>
    <t>043</t>
  </si>
  <si>
    <t>Залихи на резервни делови, ситен инвентар,
амбалажа и автогуми</t>
  </si>
  <si>
    <t>Залихи на недовршени производи
и полупроизводи</t>
  </si>
  <si>
    <t>II. СРЕДСТВА (ИЛИ ГРУПИ ЗА ОТУЃУВАЊЕ)
НАМЕНЕТИ ЗА ПРОДАЖБА И ПРЕКИНАТИ РАБОТЕЊА</t>
  </si>
  <si>
    <t>IV. КРАТКОРОЧНИ ФИНАНСИСКИ СРЕДСТВА 
(053+056+057+058)</t>
  </si>
  <si>
    <t>52.</t>
  </si>
  <si>
    <t>52.а.</t>
  </si>
  <si>
    <t>52.б.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</si>
  <si>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</si>
  <si>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</si>
  <si>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</si>
  <si>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</si>
  <si>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</si>
  <si>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</si>
  <si>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</si>
  <si>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</si>
  <si>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</si>
  <si>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</si>
  <si>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</si>
  <si>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</si>
  <si>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</si>
  <si>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</si>
  <si>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</si>
  <si>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</si>
  <si>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</si>
  <si>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</si>
  <si>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</si>
  <si>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</si>
  <si>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</si>
  <si>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</si>
  <si>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</si>
  <si>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</si>
  <si>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</si>
  <si>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</si>
  <si>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</si>
  <si>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</si>
  <si>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</si>
  <si>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</si>
  <si>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</si>
  <si>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</si>
  <si>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</si>
  <si>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</si>
  <si>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</si>
  <si>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</si>
  <si>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</si>
  <si>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</si>
  <si>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</si>
  <si>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</si>
  <si>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Парични средства</t>
  </si>
  <si>
    <t>Парични еквиваленти</t>
  </si>
  <si>
    <t xml:space="preserve">ВКУПНА АКТИВА: 
СРЕДСТВА (001+035+036+044+062)   </t>
  </si>
  <si>
    <t>В.  ВОНБИЛАНСНА ЕВИДЕНЦИЈА – АКТИВА</t>
  </si>
  <si>
    <t>ПАСИВА:
А. ГЛАВНИНА И РЕЗЕРВИ
(066+067-068-069+070+071+075-076+077-078)</t>
  </si>
  <si>
    <t>I. ОСНОВНА ГЛАВНИНА</t>
  </si>
  <si>
    <t>IV. ЗАПИШАН, НЕУПЛАТЕН КАПИТАЛ (-)</t>
  </si>
  <si>
    <t>V. РЕВАЛОРИЗАЦИСКА РЕЗЕРВА И РАЗЛИКИ 
ОД ВРЕДНУВАЊЕ НА КОМПОНЕНТИ 
НА ОСТАНАТА СЕОПФАТНА ДОБИВКА</t>
  </si>
  <si>
    <t>VI. РЕЗЕРВИ (072+073+074)</t>
  </si>
  <si>
    <t xml:space="preserve"> Законски резерви</t>
  </si>
  <si>
    <t>Статутарни резерви</t>
  </si>
  <si>
    <t>Останати резерви</t>
  </si>
  <si>
    <t>VII. АКУМУЛИРАНА ДОБИВКА</t>
  </si>
  <si>
    <t>VIII. ПРЕНЕСЕНА ЗАГУБА (-)</t>
  </si>
  <si>
    <t>IX. ДОБИВКА ЗА ДЕЛОВНАТА ГОДИНА</t>
  </si>
  <si>
    <t>X. ЗАГУБА ЗА ДЕЛОВНАТА ГОДИНА</t>
  </si>
  <si>
    <t>XI. ГЛАВНИНА НА СОПСТВЕНИЦИТЕ 
НА МАТИЧНОТО ДРУШТВО</t>
  </si>
  <si>
    <t>XII. НЕКОНТРОЛИРАНО УЧЕСТВО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</si>
  <si>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</si>
  <si>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</si>
  <si>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</si>
  <si>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</si>
  <si>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</si>
  <si>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</si>
  <si>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</si>
  <si>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</si>
  <si>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</si>
  <si>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</si>
  <si>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</si>
  <si>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</si>
  <si>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</si>
  <si>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</si>
  <si>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</si>
  <si>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</si>
  <si>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</si>
  <si>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</si>
  <si>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91.</t>
  </si>
  <si>
    <t>92.</t>
  </si>
  <si>
    <t>93.</t>
  </si>
  <si>
    <t>94.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</si>
  <si>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</si>
  <si>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</si>
  <si>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</si>
  <si>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</si>
  <si>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</si>
  <si>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</si>
  <si>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</si>
  <si>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</si>
  <si>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</si>
  <si>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</si>
  <si>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</si>
  <si>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</si>
  <si>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</si>
  <si>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</si>
  <si>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</si>
  <si>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</si>
  <si>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</si>
  <si>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</si>
  <si>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</si>
  <si>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</si>
  <si>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</si>
  <si>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</si>
  <si>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</si>
  <si>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Б. ОБВРСКИ (082+085+095)</t>
  </si>
  <si>
    <t>II. ДОЛГОРОЧНИ ОБВРСКИ (од 086 до 093)</t>
  </si>
  <si>
    <t>Обврски спрема поврзани друштва</t>
  </si>
  <si>
    <t xml:space="preserve">Обврски спрема добавувачи </t>
  </si>
  <si>
    <t xml:space="preserve">Обврски за аванси, депозити и кауции </t>
  </si>
  <si>
    <t xml:space="preserve">Обврски по заеми и кредити </t>
  </si>
  <si>
    <t>Обврски по хартии од вредност</t>
  </si>
  <si>
    <t>Останати финансиски обврски</t>
  </si>
  <si>
    <t>Останати долгорочни обврски</t>
  </si>
  <si>
    <t>IV. КРАТКОРОЧНИ ОБВРСКИ (од 096 до108)</t>
  </si>
  <si>
    <t>Обврски кон вработените</t>
  </si>
  <si>
    <t xml:space="preserve">Тековни даночни обврски </t>
  </si>
  <si>
    <t>Краткорочни резервирања за ризици и трошоци</t>
  </si>
  <si>
    <t>Обврски по заеми и кредити спрема поврзани друштва</t>
  </si>
  <si>
    <t>I. ДОЛГОРОЧНИ РЕЗЕРВИРАЊА ЗА РИЗИЦИ 
И ТРОШОЦИ (083+084)</t>
  </si>
  <si>
    <t>Резервирања за пензии, отпремнини
и слични обврски кон вработените</t>
  </si>
  <si>
    <t>Останати долгорочни резервирања
за ризици и трошоци</t>
  </si>
  <si>
    <t>Обврски по основ на даноци и придонеси на плата
и надомести на плата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</si>
  <si>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</si>
  <si>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</si>
  <si>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</si>
  <si>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</si>
  <si>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</si>
  <si>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</si>
  <si>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</si>
  <si>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</si>
  <si>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</si>
  <si>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</si>
  <si>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</si>
  <si>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</si>
  <si>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</si>
  <si>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</si>
  <si>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</si>
  <si>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</si>
  <si>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</si>
  <si>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</si>
  <si>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Обврски по основ на учество во резултатот</t>
  </si>
  <si>
    <t>Останати  краткорочни обврски</t>
  </si>
  <si>
    <t xml:space="preserve">V. ОДЛОЖЕНО ПЛАЌАЊЕ НА ТРОШОЦИ И ПРИХОДИ 
НА ИДНИТЕ ПЕРИОДИ (ПВР) </t>
  </si>
  <si>
    <t xml:space="preserve">VI. ОБВРСКИ ПО ОСНОВ НА НЕТЕКОВНИ СРЕДСТВА 
(ИЛИ ГРУПИ ЗА ОТТУЃУВАЊЕ) КОИ СЕ ЧУВААТ 
ЗА ПРОДАЖБА И ПРЕКИНАТИ РАБОТЕЊА  </t>
  </si>
  <si>
    <t>V. ПАРИЧНИ СРЕДСТВА И ПАРИЧНИ ЕКВИВАЛЕНТИ
 (060+061)</t>
  </si>
  <si>
    <t>012-018д-019д</t>
  </si>
  <si>
    <t>016-018д</t>
  </si>
  <si>
    <t>000-008д-009д</t>
  </si>
  <si>
    <t>002-008д-009д, 003-008д-009д</t>
  </si>
  <si>
    <t>001-008д-009д</t>
  </si>
  <si>
    <t>005-008д</t>
  </si>
  <si>
    <t>006-008д</t>
  </si>
  <si>
    <t>007-008д-009д</t>
  </si>
  <si>
    <t>010-018д</t>
  </si>
  <si>
    <t>013-018д-019д</t>
  </si>
  <si>
    <t>014-018д-019д</t>
  </si>
  <si>
    <t>017-018д</t>
  </si>
  <si>
    <t>015-018д-019д</t>
  </si>
  <si>
    <t>02</t>
  </si>
  <si>
    <t>030-039д</t>
  </si>
  <si>
    <t>031-039д</t>
  </si>
  <si>
    <t>032-039д</t>
  </si>
  <si>
    <t>033-039д</t>
  </si>
  <si>
    <t>034-039д</t>
  </si>
  <si>
    <t>035-039д</t>
  </si>
  <si>
    <t>036-039д</t>
  </si>
  <si>
    <t>037-039д, 038-039д</t>
  </si>
  <si>
    <t>040-049д</t>
  </si>
  <si>
    <t>041-049д</t>
  </si>
  <si>
    <t>од 042 до 047-049д</t>
  </si>
  <si>
    <t>05</t>
  </si>
  <si>
    <t>32, 35</t>
  </si>
  <si>
    <t>од 110 до 118-119</t>
  </si>
  <si>
    <t>од 120 до 127-129д
без сметките 122 и 123</t>
  </si>
  <si>
    <t>122-129д, 123-129д</t>
  </si>
  <si>
    <t>164-169д</t>
  </si>
  <si>
    <t>165-169д</t>
  </si>
  <si>
    <t>160-169д, 161-169д</t>
  </si>
  <si>
    <t>162-169д, 163-169д</t>
  </si>
  <si>
    <t>166-169д, 167-169д, 168-169д</t>
  </si>
  <si>
    <t>106-109д, 107-109д</t>
  </si>
  <si>
    <t>од 990 до 994</t>
  </si>
  <si>
    <t>270, 271, 272, 279</t>
  </si>
  <si>
    <t>280, 281</t>
  </si>
  <si>
    <t>282, 283</t>
  </si>
  <si>
    <t>288д</t>
  </si>
  <si>
    <t>220, 221, 224, 225, 229</t>
  </si>
  <si>
    <t>222, 223</t>
  </si>
  <si>
    <t>230, 231, 233, 235, 236</t>
  </si>
  <si>
    <t>260, 261</t>
  </si>
  <si>
    <t>262, 263</t>
  </si>
  <si>
    <t>265, 266, 269</t>
  </si>
  <si>
    <t>232, 237, 239, 250, 251,
252, 253, 255, 259</t>
  </si>
  <si>
    <t>од 995 до 999</t>
  </si>
  <si>
    <t>Претходна година</t>
  </si>
  <si>
    <t>Ознака
на АОП</t>
  </si>
  <si>
    <t>ВКУПНА ПАСИВА:
ГЛАВНИНА И РЕЗЕРВИ  И ОБВРСКИ
(065+081+094+109+110)</t>
  </si>
  <si>
    <t>I. ПРИХОДИ ОД РАБОТЕЊЕТО (202+203+206)</t>
  </si>
  <si>
    <t>Финансиски приходи од односи со поврзани 
друштва (225+226+227+228)</t>
  </si>
  <si>
    <t>Приходи од вложувања во поврзани друштва</t>
  </si>
  <si>
    <t>АКТИВА:
А. НЕТЕКОВНИ СРЕДСТВА 
(002+009+020+021+031)</t>
  </si>
  <si>
    <t>VI. ПЛАТЕНИ ТРОШОЦИ ЗА ИДНИТЕ 
ПЕРИОДИ И ПРЕСМЕТАНИ ПРИХОДИ (АВР)</t>
  </si>
  <si>
    <t>II. ПРЕМИИ НА ЕМИТИРАНИ АКЦИИ</t>
  </si>
  <si>
    <t>III. СОПСТВЕНИ АКЦИИ (-)</t>
  </si>
  <si>
    <t>III. ОДЛОЖЕНИ ДАНОЧНИ ОБВРСКИ</t>
  </si>
  <si>
    <t>а</t>
  </si>
  <si>
    <t>б</t>
  </si>
  <si>
    <r>
      <t xml:space="preserve">ОСТВАРЕНИ ПРИХОДИ ПРЕТЕЖНО ОД </t>
    </r>
    <r>
      <rPr>
        <sz val="10"/>
        <color indexed="8"/>
        <rFont val="Calibri"/>
        <family val="2"/>
      </rPr>
      <t xml:space="preserve"> </t>
    </r>
  </si>
  <si>
    <t>ДЕЈНОСТ-</t>
  </si>
  <si>
    <t>Набавна вредност на продадени материјали, резервни делови, ситен инвентар, амбалажа и автогуми</t>
  </si>
  <si>
    <r>
      <t xml:space="preserve">II. РАСХОДИ ОД РАБОТЕЊЕТО
</t>
    </r>
    <r>
      <rPr>
        <b/>
        <sz val="9.5"/>
        <color indexed="8"/>
        <rFont val="Calibri"/>
        <family val="2"/>
      </rPr>
      <t>(208+209+210+211+212+213+218+219+220+221+222)</t>
    </r>
  </si>
  <si>
    <t>Просечен број на вработени врз основа на часови на работа во пресметковниот период (во апсолутен износ)</t>
  </si>
  <si>
    <r>
      <t xml:space="preserve">Останата сеопфатна загуба 
</t>
    </r>
    <r>
      <rPr>
        <sz val="9.5"/>
        <color indexed="8"/>
        <rFont val="Calibri"/>
        <family val="2"/>
      </rPr>
      <t>(274+276+278+280+282+284) - 273+275+277+279+281+283)</t>
    </r>
  </si>
  <si>
    <t>Нето останата сеопфатна загуба
(285-271) или (272+285)</t>
  </si>
  <si>
    <t>Адреса за е-пошта</t>
  </si>
  <si>
    <r>
      <t xml:space="preserve">Останата сеопфатна добивка 
</t>
    </r>
    <r>
      <rPr>
        <sz val="9.5"/>
        <color indexed="8"/>
        <rFont val="Calibri"/>
        <family val="2"/>
      </rPr>
      <t>(273+275+277+279+281+283) -(274+276+278+280+282+284)</t>
    </r>
  </si>
  <si>
    <t>(Се назначува главната приходна шифра на дејноста утврдена со НКД согласно член 9 од Законот за едношалтерскиот</t>
  </si>
  <si>
    <t>систем - Службен весник на Република Македонија бр. 84/05, 13/07, 150/07, 140/08, 17/11, 53/11 и 70/13)</t>
  </si>
  <si>
    <t xml:space="preserve">Лице одговорно за составување на образецот: Име и презиме </t>
  </si>
  <si>
    <t>Број од регистарот на Институтот на сметководители и</t>
  </si>
  <si>
    <t>овластени сметководители на Република Македонија</t>
  </si>
  <si>
    <t>Потпис</t>
  </si>
  <si>
    <t>Име и презиме на законскиот застапник на друштвото</t>
  </si>
  <si>
    <t>VI. ОДЛОЖЕНИ ДАНОЧНИ СРЕДСТВА</t>
  </si>
  <si>
    <t>V. ДОЛГОРОЧНИ ПОБАРУВАЊА (032+033+034)</t>
  </si>
  <si>
    <t>Б. ТЕКОВНИ СРЕДСТВА (037+045+052+059)</t>
  </si>
  <si>
    <t>I. ЗАЛИХИ (038+039+040+041+042+043)</t>
  </si>
  <si>
    <t>Вложувања во хартии од вредност (054+055)</t>
  </si>
  <si>
    <t>од 100 до 108 без сметките 106 и 107</t>
  </si>
  <si>
    <t>011-018д-019д</t>
  </si>
  <si>
    <t>310-318д-319д, 311-318д-319д,
316-318д-319д</t>
  </si>
  <si>
    <t>В. ВОНБИЛАНСНА ЕВИДЕНЦИЈА–ПАСИВА</t>
  </si>
  <si>
    <t>Во</t>
  </si>
  <si>
    <t>Контрола:
(Актива - Пасива)</t>
  </si>
  <si>
    <t>Алат, погонски и канцелариски инвентар и мебел</t>
  </si>
  <si>
    <t>ОСНОВНА</t>
  </si>
</sst>
</file>

<file path=xl/styles.xml><?xml version="1.0" encoding="utf-8"?>
<styleSheet xmlns="http://schemas.openxmlformats.org/spreadsheetml/2006/main">
  <numFmts count="43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#,##0\ &quot;ден&quot;;\-#,##0\ &quot;ден&quot;"/>
    <numFmt numFmtId="181" formatCode="#,##0\ &quot;ден&quot;;[Red]\-#,##0\ &quot;ден&quot;"/>
    <numFmt numFmtId="182" formatCode="#,##0.00\ &quot;ден&quot;;\-#,##0.00\ &quot;ден&quot;"/>
    <numFmt numFmtId="183" formatCode="#,##0.00\ &quot;ден&quot;;[Red]\-#,##0.00\ &quot;ден&quot;"/>
    <numFmt numFmtId="184" formatCode="_-* #,##0\ &quot;ден&quot;_-;\-* #,##0\ &quot;ден&quot;_-;_-* &quot;-&quot;\ &quot;ден&quot;_-;_-@_-"/>
    <numFmt numFmtId="185" formatCode="_-* #,##0\ _д_е_н_-;\-* #,##0\ _д_е_н_-;_-* &quot;-&quot;\ _д_е_н_-;_-@_-"/>
    <numFmt numFmtId="186" formatCode="_-* #,##0.00\ &quot;ден&quot;_-;\-* #,##0.00\ &quot;ден&quot;_-;_-* &quot;-&quot;??\ &quot;ден&quot;_-;_-@_-"/>
    <numFmt numFmtId="187" formatCode="_-* #,##0.00\ _д_е_н_-;\-* #,##0.00\ _д_е_н_-;_-* &quot;-&quot;??\ _д_е_н_-;_-@_-"/>
    <numFmt numFmtId="188" formatCode="[$-F400]h:mm:ss\ AM/PM"/>
    <numFmt numFmtId="189" formatCode="0.0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_);_(* \(#,##0\);_(* &quot;-&quot;??_);_(@_)"/>
    <numFmt numFmtId="196" formatCode="[$-42F]dddd\,\ dd\ mmmm\ yyyy"/>
    <numFmt numFmtId="197" formatCode="#.##0"/>
    <numFmt numFmtId="198" formatCode="#.00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9.5"/>
      <color indexed="8"/>
      <name val="Calibri"/>
      <family val="2"/>
    </font>
    <font>
      <sz val="9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22"/>
      <name val="Calibri"/>
      <family val="2"/>
    </font>
    <font>
      <b/>
      <sz val="10"/>
      <color indexed="60"/>
      <name val="Calibri"/>
      <family val="2"/>
    </font>
    <font>
      <sz val="10"/>
      <color indexed="56"/>
      <name val="Calibri"/>
      <family val="2"/>
    </font>
    <font>
      <b/>
      <sz val="8"/>
      <color indexed="60"/>
      <name val="Calibri"/>
      <family val="2"/>
    </font>
    <font>
      <sz val="11"/>
      <color indexed="56"/>
      <name val="Calibri"/>
      <family val="2"/>
    </font>
    <font>
      <b/>
      <sz val="10.5"/>
      <color indexed="8"/>
      <name val="Calibri"/>
      <family val="2"/>
    </font>
    <font>
      <sz val="6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0"/>
      <color rgb="FFC00000"/>
      <name val="Calibri"/>
      <family val="2"/>
    </font>
    <font>
      <sz val="10"/>
      <color theme="3"/>
      <name val="Calibri"/>
      <family val="2"/>
    </font>
    <font>
      <b/>
      <sz val="8"/>
      <color rgb="FFC00000"/>
      <name val="Calibri"/>
      <family val="2"/>
    </font>
    <font>
      <sz val="11"/>
      <color theme="3"/>
      <name val="Calibri"/>
      <family val="2"/>
    </font>
    <font>
      <sz val="11"/>
      <color theme="0" tint="-0.1499900072813034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6"/>
      <color theme="1"/>
      <name val="Calibri"/>
      <family val="2"/>
    </font>
    <font>
      <b/>
      <sz val="10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7F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56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8" fillId="33" borderId="14" xfId="0" applyFont="1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58" fillId="33" borderId="0" xfId="0" applyFont="1" applyFill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3" fontId="40" fillId="33" borderId="0" xfId="0" applyNumberFormat="1" applyFont="1" applyFill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58" fillId="33" borderId="0" xfId="0" applyFont="1" applyFill="1" applyBorder="1" applyAlignment="1" applyProtection="1">
      <alignment vertical="center"/>
      <protection/>
    </xf>
    <xf numFmtId="0" fontId="5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justify" vertical="top"/>
      <protection/>
    </xf>
    <xf numFmtId="0" fontId="0" fillId="33" borderId="11" xfId="0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59" fillId="33" borderId="14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justify" vertical="top"/>
      <protection/>
    </xf>
    <xf numFmtId="0" fontId="57" fillId="33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8" fillId="33" borderId="0" xfId="0" applyFont="1" applyFill="1" applyAlignment="1" applyProtection="1">
      <alignment horizontal="right"/>
      <protection/>
    </xf>
    <xf numFmtId="0" fontId="0" fillId="33" borderId="10" xfId="0" applyFill="1" applyBorder="1" applyAlignment="1" applyProtection="1">
      <alignment horizontal="center"/>
      <protection/>
    </xf>
    <xf numFmtId="0" fontId="58" fillId="33" borderId="0" xfId="0" applyFont="1" applyFill="1" applyAlignment="1" applyProtection="1">
      <alignment vertical="center"/>
      <protection/>
    </xf>
    <xf numFmtId="0" fontId="58" fillId="33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49" fontId="56" fillId="33" borderId="13" xfId="0" applyNumberFormat="1" applyFont="1" applyFill="1" applyBorder="1" applyAlignment="1" applyProtection="1">
      <alignment horizontal="center" vertical="center"/>
      <protection/>
    </xf>
    <xf numFmtId="49" fontId="56" fillId="33" borderId="17" xfId="0" applyNumberFormat="1" applyFont="1" applyFill="1" applyBorder="1" applyAlignment="1" applyProtection="1">
      <alignment horizontal="center" vertical="center"/>
      <protection/>
    </xf>
    <xf numFmtId="49" fontId="56" fillId="0" borderId="17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ill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3" fontId="61" fillId="33" borderId="0" xfId="0" applyNumberFormat="1" applyFont="1" applyFill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/>
      <protection/>
    </xf>
    <xf numFmtId="0" fontId="58" fillId="33" borderId="0" xfId="0" applyFont="1" applyFill="1" applyAlignment="1" applyProtection="1">
      <alignment vertical="top"/>
      <protection/>
    </xf>
    <xf numFmtId="0" fontId="0" fillId="33" borderId="0" xfId="0" applyFill="1" applyBorder="1" applyAlignment="1" applyProtection="1">
      <alignment/>
      <protection/>
    </xf>
    <xf numFmtId="49" fontId="58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58" fillId="34" borderId="0" xfId="0" applyFont="1" applyFill="1" applyBorder="1" applyAlignment="1" applyProtection="1">
      <alignment vertical="center"/>
      <protection/>
    </xf>
    <xf numFmtId="49" fontId="58" fillId="0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center"/>
      <protection/>
    </xf>
    <xf numFmtId="49" fontId="58" fillId="33" borderId="0" xfId="0" applyNumberFormat="1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0" fontId="58" fillId="33" borderId="0" xfId="0" applyFont="1" applyFill="1" applyAlignment="1" applyProtection="1">
      <alignment horizontal="left"/>
      <protection/>
    </xf>
    <xf numFmtId="0" fontId="0" fillId="33" borderId="17" xfId="0" applyFill="1" applyBorder="1" applyAlignment="1" applyProtection="1">
      <alignment horizontal="center" vertical="center"/>
      <protection/>
    </xf>
    <xf numFmtId="3" fontId="58" fillId="33" borderId="0" xfId="0" applyNumberFormat="1" applyFont="1" applyFill="1" applyBorder="1" applyAlignment="1" applyProtection="1">
      <alignment horizontal="right" vertical="center"/>
      <protection/>
    </xf>
    <xf numFmtId="0" fontId="63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left" vertical="center" wrapText="1"/>
      <protection/>
    </xf>
    <xf numFmtId="0" fontId="64" fillId="33" borderId="0" xfId="0" applyFont="1" applyFill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horizontal="center"/>
      <protection/>
    </xf>
    <xf numFmtId="0" fontId="60" fillId="33" borderId="0" xfId="0" applyFont="1" applyFill="1" applyAlignment="1" applyProtection="1">
      <alignment horizontal="center" vertical="center"/>
      <protection/>
    </xf>
    <xf numFmtId="0" fontId="58" fillId="2" borderId="17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justify" vertical="top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58" fillId="2" borderId="17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49" fontId="58" fillId="33" borderId="0" xfId="0" applyNumberFormat="1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58" fillId="33" borderId="0" xfId="0" applyFont="1" applyFill="1" applyAlignment="1" applyProtection="1">
      <alignment horizontal="left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/>
      <protection/>
    </xf>
    <xf numFmtId="0" fontId="63" fillId="33" borderId="0" xfId="0" applyFont="1" applyFill="1" applyAlignment="1" applyProtection="1">
      <alignment horizontal="center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left" vertical="center" wrapText="1"/>
      <protection/>
    </xf>
    <xf numFmtId="3" fontId="58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0" applyFont="1" applyFill="1" applyAlignment="1" applyProtection="1">
      <alignment horizontal="center" vertical="center"/>
      <protection/>
    </xf>
    <xf numFmtId="0" fontId="0" fillId="2" borderId="17" xfId="0" applyFill="1" applyBorder="1" applyAlignment="1" applyProtection="1" quotePrefix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65" fillId="0" borderId="17" xfId="0" applyFont="1" applyFill="1" applyBorder="1" applyAlignment="1" applyProtection="1">
      <alignment horizontal="left" vertical="center" wrapText="1"/>
      <protection/>
    </xf>
    <xf numFmtId="0" fontId="56" fillId="33" borderId="0" xfId="0" applyFont="1" applyFill="1" applyAlignment="1" applyProtection="1">
      <alignment/>
      <protection/>
    </xf>
    <xf numFmtId="3" fontId="66" fillId="33" borderId="0" xfId="0" applyNumberFormat="1" applyFont="1" applyFill="1" applyAlignment="1" applyProtection="1">
      <alignment/>
      <protection/>
    </xf>
    <xf numFmtId="0" fontId="63" fillId="33" borderId="0" xfId="0" applyFont="1" applyFill="1" applyAlignment="1" applyProtection="1">
      <alignment/>
      <protection/>
    </xf>
    <xf numFmtId="3" fontId="67" fillId="0" borderId="17" xfId="0" applyNumberFormat="1" applyFont="1" applyFill="1" applyBorder="1" applyAlignment="1" applyProtection="1">
      <alignment horizontal="center" vertical="center"/>
      <protection/>
    </xf>
    <xf numFmtId="49" fontId="58" fillId="33" borderId="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vertical="center"/>
      <protection/>
    </xf>
    <xf numFmtId="0" fontId="0" fillId="33" borderId="10" xfId="0" applyNumberFormat="1" applyFill="1" applyBorder="1" applyAlignment="1" applyProtection="1">
      <alignment vertical="center"/>
      <protection/>
    </xf>
    <xf numFmtId="3" fontId="0" fillId="33" borderId="0" xfId="0" applyNumberFormat="1" applyFont="1" applyFill="1" applyBorder="1" applyAlignment="1" applyProtection="1">
      <alignment horizontal="right" vertical="center"/>
      <protection/>
    </xf>
    <xf numFmtId="0" fontId="68" fillId="2" borderId="17" xfId="0" applyFont="1" applyFill="1" applyBorder="1" applyAlignment="1" applyProtection="1">
      <alignment horizontal="center" vertical="center" wrapText="1"/>
      <protection/>
    </xf>
    <xf numFmtId="49" fontId="58" fillId="33" borderId="0" xfId="0" applyNumberFormat="1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63" fillId="33" borderId="17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58" fillId="33" borderId="0" xfId="0" applyFont="1" applyFill="1" applyAlignment="1" applyProtection="1">
      <alignment horizontal="left"/>
      <protection/>
    </xf>
    <xf numFmtId="3" fontId="56" fillId="33" borderId="17" xfId="0" applyNumberFormat="1" applyFont="1" applyFill="1" applyBorder="1" applyAlignment="1" applyProtection="1">
      <alignment horizontal="right" vertical="center"/>
      <protection/>
    </xf>
    <xf numFmtId="3" fontId="0" fillId="2" borderId="17" xfId="0" applyNumberFormat="1" applyFont="1" applyFill="1" applyBorder="1" applyAlignment="1" applyProtection="1">
      <alignment horizontal="right" vertical="center"/>
      <protection locked="0"/>
    </xf>
    <xf numFmtId="0" fontId="63" fillId="2" borderId="10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/>
    </xf>
    <xf numFmtId="0" fontId="58" fillId="33" borderId="19" xfId="0" applyFont="1" applyFill="1" applyBorder="1" applyAlignment="1" applyProtection="1">
      <alignment horizontal="center" vertical="top"/>
      <protection/>
    </xf>
    <xf numFmtId="0" fontId="58" fillId="33" borderId="18" xfId="0" applyFont="1" applyFill="1" applyBorder="1" applyAlignment="1" applyProtection="1">
      <alignment horizontal="center" vertical="top"/>
      <protection/>
    </xf>
    <xf numFmtId="0" fontId="58" fillId="33" borderId="20" xfId="0" applyFont="1" applyFill="1" applyBorder="1" applyAlignment="1" applyProtection="1">
      <alignment horizontal="center" vertical="top"/>
      <protection/>
    </xf>
    <xf numFmtId="0" fontId="69" fillId="33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/>
      <protection/>
    </xf>
    <xf numFmtId="0" fontId="60" fillId="33" borderId="0" xfId="0" applyFont="1" applyFill="1" applyBorder="1" applyAlignment="1" applyProtection="1">
      <alignment horizontal="center"/>
      <protection/>
    </xf>
    <xf numFmtId="0" fontId="70" fillId="33" borderId="19" xfId="0" applyFont="1" applyFill="1" applyBorder="1" applyAlignment="1" applyProtection="1">
      <alignment horizontal="left" vertical="center"/>
      <protection/>
    </xf>
    <xf numFmtId="0" fontId="70" fillId="33" borderId="18" xfId="0" applyFont="1" applyFill="1" applyBorder="1" applyAlignment="1" applyProtection="1">
      <alignment horizontal="left" vertical="center"/>
      <protection/>
    </xf>
    <xf numFmtId="0" fontId="70" fillId="33" borderId="20" xfId="0" applyFont="1" applyFill="1" applyBorder="1" applyAlignment="1" applyProtection="1">
      <alignment horizontal="left" vertical="center"/>
      <protection/>
    </xf>
    <xf numFmtId="49" fontId="60" fillId="33" borderId="18" xfId="0" applyNumberFormat="1" applyFont="1" applyFill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/>
      <protection/>
    </xf>
    <xf numFmtId="0" fontId="71" fillId="33" borderId="17" xfId="0" applyFont="1" applyFill="1" applyBorder="1" applyAlignment="1" applyProtection="1">
      <alignment horizontal="center" vertical="center" wrapText="1"/>
      <protection/>
    </xf>
    <xf numFmtId="49" fontId="56" fillId="0" borderId="10" xfId="0" applyNumberFormat="1" applyFont="1" applyFill="1" applyBorder="1" applyAlignment="1" applyProtection="1">
      <alignment horizontal="center" vertical="center"/>
      <protection/>
    </xf>
    <xf numFmtId="0" fontId="63" fillId="33" borderId="0" xfId="0" applyFont="1" applyFill="1" applyAlignment="1" applyProtection="1">
      <alignment horizontal="center"/>
      <protection/>
    </xf>
    <xf numFmtId="0" fontId="63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right"/>
      <protection/>
    </xf>
    <xf numFmtId="0" fontId="56" fillId="33" borderId="10" xfId="0" applyNumberFormat="1" applyFont="1" applyFill="1" applyBorder="1" applyAlignment="1" applyProtection="1">
      <alignment horizontal="center"/>
      <protection/>
    </xf>
    <xf numFmtId="0" fontId="58" fillId="33" borderId="17" xfId="0" applyFont="1" applyFill="1" applyBorder="1" applyAlignment="1" applyProtection="1">
      <alignment horizontal="center" vertical="center"/>
      <protection/>
    </xf>
    <xf numFmtId="0" fontId="58" fillId="33" borderId="17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72" fillId="33" borderId="0" xfId="0" applyFont="1" applyFill="1" applyAlignment="1" applyProtection="1">
      <alignment horizontal="center" vertical="center"/>
      <protection/>
    </xf>
    <xf numFmtId="0" fontId="58" fillId="33" borderId="19" xfId="0" applyFont="1" applyFill="1" applyBorder="1" applyAlignment="1" applyProtection="1">
      <alignment horizontal="center" vertical="center"/>
      <protection/>
    </xf>
    <xf numFmtId="0" fontId="58" fillId="33" borderId="20" xfId="0" applyFont="1" applyFill="1" applyBorder="1" applyAlignment="1" applyProtection="1">
      <alignment horizontal="center" vertical="center"/>
      <protection/>
    </xf>
    <xf numFmtId="3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63" fillId="33" borderId="17" xfId="0" applyFont="1" applyFill="1" applyBorder="1" applyAlignment="1" applyProtection="1">
      <alignment horizontal="center" vertical="center" wrapText="1" shrinkToFit="1"/>
      <protection/>
    </xf>
    <xf numFmtId="0" fontId="73" fillId="33" borderId="17" xfId="0" applyFont="1" applyFill="1" applyBorder="1" applyAlignment="1" applyProtection="1">
      <alignment horizontal="center" vertical="center" wrapText="1"/>
      <protection/>
    </xf>
    <xf numFmtId="0" fontId="58" fillId="33" borderId="17" xfId="0" applyFont="1" applyFill="1" applyBorder="1" applyAlignment="1" applyProtection="1">
      <alignment horizontal="left" vertical="center" wrapText="1"/>
      <protection/>
    </xf>
    <xf numFmtId="3" fontId="0" fillId="33" borderId="17" xfId="0" applyNumberFormat="1" applyFont="1" applyFill="1" applyBorder="1" applyAlignment="1" applyProtection="1">
      <alignment horizontal="center" vertical="center"/>
      <protection/>
    </xf>
    <xf numFmtId="0" fontId="70" fillId="33" borderId="17" xfId="0" applyFont="1" applyFill="1" applyBorder="1" applyAlignment="1" applyProtection="1">
      <alignment horizontal="left" vertical="center" wrapText="1"/>
      <protection/>
    </xf>
    <xf numFmtId="0" fontId="70" fillId="33" borderId="17" xfId="0" applyFont="1" applyFill="1" applyBorder="1" applyAlignment="1" applyProtection="1">
      <alignment horizontal="left" vertical="center"/>
      <protection/>
    </xf>
    <xf numFmtId="3" fontId="0" fillId="33" borderId="17" xfId="0" applyNumberFormat="1" applyFont="1" applyFill="1" applyBorder="1" applyAlignment="1" applyProtection="1">
      <alignment horizontal="right" vertical="center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58" fillId="33" borderId="13" xfId="0" applyFont="1" applyFill="1" applyBorder="1" applyAlignment="1" applyProtection="1">
      <alignment horizontal="center" vertical="center"/>
      <protection/>
    </xf>
    <xf numFmtId="0" fontId="58" fillId="33" borderId="13" xfId="0" applyFont="1" applyFill="1" applyBorder="1" applyAlignment="1" applyProtection="1">
      <alignment horizontal="left" vertical="center"/>
      <protection/>
    </xf>
    <xf numFmtId="3" fontId="0" fillId="2" borderId="13" xfId="0" applyNumberFormat="1" applyFont="1" applyFill="1" applyBorder="1" applyAlignment="1" applyProtection="1">
      <alignment horizontal="center" vertical="center"/>
      <protection locked="0"/>
    </xf>
    <xf numFmtId="3" fontId="0" fillId="2" borderId="13" xfId="0" applyNumberFormat="1" applyFont="1" applyFill="1" applyBorder="1" applyAlignment="1" applyProtection="1">
      <alignment horizontal="right" vertical="center"/>
      <protection locked="0"/>
    </xf>
    <xf numFmtId="0" fontId="58" fillId="33" borderId="19" xfId="0" applyFont="1" applyFill="1" applyBorder="1" applyAlignment="1" applyProtection="1">
      <alignment horizontal="left" vertical="center" wrapText="1"/>
      <protection/>
    </xf>
    <xf numFmtId="0" fontId="58" fillId="33" borderId="18" xfId="0" applyFont="1" applyFill="1" applyBorder="1" applyAlignment="1" applyProtection="1">
      <alignment horizontal="left" vertical="center"/>
      <protection/>
    </xf>
    <xf numFmtId="0" fontId="58" fillId="33" borderId="20" xfId="0" applyFont="1" applyFill="1" applyBorder="1" applyAlignment="1" applyProtection="1">
      <alignment horizontal="left" vertical="center"/>
      <protection/>
    </xf>
    <xf numFmtId="3" fontId="0" fillId="2" borderId="19" xfId="0" applyNumberFormat="1" applyFont="1" applyFill="1" applyBorder="1" applyAlignment="1" applyProtection="1">
      <alignment horizontal="right" vertical="center"/>
      <protection locked="0"/>
    </xf>
    <xf numFmtId="3" fontId="0" fillId="2" borderId="18" xfId="0" applyNumberFormat="1" applyFont="1" applyFill="1" applyBorder="1" applyAlignment="1" applyProtection="1">
      <alignment horizontal="right" vertical="center"/>
      <protection locked="0"/>
    </xf>
    <xf numFmtId="3" fontId="0" fillId="2" borderId="20" xfId="0" applyNumberFormat="1" applyFont="1" applyFill="1" applyBorder="1" applyAlignment="1" applyProtection="1">
      <alignment horizontal="right" vertical="center"/>
      <protection locked="0"/>
    </xf>
    <xf numFmtId="0" fontId="58" fillId="33" borderId="0" xfId="0" applyFont="1" applyFill="1" applyBorder="1" applyAlignment="1" applyProtection="1">
      <alignment horizontal="center" vertical="top"/>
      <protection/>
    </xf>
    <xf numFmtId="0" fontId="58" fillId="33" borderId="0" xfId="0" applyFont="1" applyFill="1" applyBorder="1" applyAlignment="1" applyProtection="1">
      <alignment horizontal="left" vertical="top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3" fontId="0" fillId="2" borderId="0" xfId="0" applyNumberFormat="1" applyFont="1" applyFill="1" applyBorder="1" applyAlignment="1" applyProtection="1">
      <alignment horizontal="center" vertical="center"/>
      <protection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0" fontId="70" fillId="33" borderId="10" xfId="0" applyNumberFormat="1" applyFont="1" applyFill="1" applyBorder="1" applyAlignment="1" applyProtection="1">
      <alignment horizontal="center"/>
      <protection/>
    </xf>
    <xf numFmtId="3" fontId="56" fillId="0" borderId="17" xfId="0" applyNumberFormat="1" applyFont="1" applyFill="1" applyBorder="1" applyAlignment="1" applyProtection="1">
      <alignment horizontal="right" vertical="center"/>
      <protection/>
    </xf>
    <xf numFmtId="49" fontId="58" fillId="33" borderId="17" xfId="0" applyNumberFormat="1" applyFont="1" applyFill="1" applyBorder="1" applyAlignment="1" applyProtection="1">
      <alignment horizontal="center" vertical="center"/>
      <protection/>
    </xf>
    <xf numFmtId="0" fontId="58" fillId="33" borderId="19" xfId="0" applyFont="1" applyFill="1" applyBorder="1" applyAlignment="1" applyProtection="1">
      <alignment horizontal="lef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2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0" fontId="60" fillId="33" borderId="0" xfId="0" applyFont="1" applyFill="1" applyAlignment="1" applyProtection="1">
      <alignment horizontal="center"/>
      <protection/>
    </xf>
    <xf numFmtId="49" fontId="0" fillId="33" borderId="10" xfId="0" applyNumberFormat="1" applyFill="1" applyBorder="1" applyAlignment="1" applyProtection="1">
      <alignment horizontal="right" vertical="center"/>
      <protection/>
    </xf>
    <xf numFmtId="49" fontId="0" fillId="33" borderId="10" xfId="0" applyNumberFormat="1" applyFill="1" applyBorder="1" applyAlignment="1" applyProtection="1">
      <alignment horizontal="left" vertical="center"/>
      <protection/>
    </xf>
    <xf numFmtId="0" fontId="0" fillId="33" borderId="10" xfId="0" applyNumberFormat="1" applyFill="1" applyBorder="1" applyAlignment="1" applyProtection="1">
      <alignment horizontal="left" vertical="center"/>
      <protection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ill="1" applyBorder="1" applyAlignment="1" applyProtection="1">
      <alignment horizontal="right" vertical="center"/>
      <protection/>
    </xf>
    <xf numFmtId="0" fontId="64" fillId="33" borderId="0" xfId="0" applyFont="1" applyFill="1" applyAlignment="1" applyProtection="1">
      <alignment horizontal="left" vertical="center"/>
      <protection/>
    </xf>
    <xf numFmtId="0" fontId="74" fillId="33" borderId="0" xfId="0" applyNumberFormat="1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60" fillId="33" borderId="0" xfId="0" applyFont="1" applyFill="1" applyAlignment="1" applyProtection="1">
      <alignment horizontal="left" vertical="top" wrapText="1"/>
      <protection/>
    </xf>
    <xf numFmtId="0" fontId="56" fillId="33" borderId="10" xfId="0" applyNumberFormat="1" applyFont="1" applyFill="1" applyBorder="1" applyAlignment="1" applyProtection="1">
      <alignment horizontal="center" vertical="center"/>
      <protection/>
    </xf>
    <xf numFmtId="0" fontId="58" fillId="33" borderId="0" xfId="0" applyNumberFormat="1" applyFont="1" applyFill="1" applyBorder="1" applyAlignment="1" applyProtection="1">
      <alignment horizontal="center" vertical="center"/>
      <protection/>
    </xf>
    <xf numFmtId="0" fontId="58" fillId="33" borderId="1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left"/>
      <protection/>
    </xf>
    <xf numFmtId="49" fontId="58" fillId="33" borderId="10" xfId="0" applyNumberFormat="1" applyFont="1" applyFill="1" applyBorder="1" applyAlignment="1" applyProtection="1">
      <alignment horizontal="center" vertical="center"/>
      <protection/>
    </xf>
    <xf numFmtId="0" fontId="58" fillId="2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/>
      <protection/>
    </xf>
    <xf numFmtId="0" fontId="0" fillId="2" borderId="17" xfId="0" applyFont="1" applyFill="1" applyBorder="1" applyAlignment="1" applyProtection="1">
      <alignment horizontal="center" vertical="center"/>
      <protection locked="0"/>
    </xf>
    <xf numFmtId="3" fontId="56" fillId="2" borderId="17" xfId="0" applyNumberFormat="1" applyFont="1" applyFill="1" applyBorder="1" applyAlignment="1" applyProtection="1">
      <alignment horizontal="right" vertical="center"/>
      <protection locked="0"/>
    </xf>
    <xf numFmtId="49" fontId="58" fillId="33" borderId="19" xfId="0" applyNumberFormat="1" applyFont="1" applyFill="1" applyBorder="1" applyAlignment="1" applyProtection="1">
      <alignment horizontal="center" vertical="center"/>
      <protection/>
    </xf>
    <xf numFmtId="49" fontId="58" fillId="33" borderId="20" xfId="0" applyNumberFormat="1" applyFont="1" applyFill="1" applyBorder="1" applyAlignment="1" applyProtection="1">
      <alignment horizontal="center" vertical="center"/>
      <protection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58" fillId="33" borderId="18" xfId="0" applyFont="1" applyFill="1" applyBorder="1" applyAlignment="1" applyProtection="1">
      <alignment horizontal="left" vertical="center" wrapText="1"/>
      <protection/>
    </xf>
    <xf numFmtId="0" fontId="58" fillId="33" borderId="20" xfId="0" applyFont="1" applyFill="1" applyBorder="1" applyAlignment="1" applyProtection="1">
      <alignment horizontal="left" vertical="center" wrapText="1"/>
      <protection/>
    </xf>
    <xf numFmtId="0" fontId="70" fillId="33" borderId="19" xfId="0" applyFont="1" applyFill="1" applyBorder="1" applyAlignment="1" applyProtection="1">
      <alignment horizontal="left" vertical="center" wrapText="1"/>
      <protection/>
    </xf>
    <xf numFmtId="0" fontId="70" fillId="33" borderId="18" xfId="0" applyFont="1" applyFill="1" applyBorder="1" applyAlignment="1" applyProtection="1">
      <alignment horizontal="left" vertical="center" wrapText="1"/>
      <protection/>
    </xf>
    <xf numFmtId="0" fontId="70" fillId="33" borderId="20" xfId="0" applyFont="1" applyFill="1" applyBorder="1" applyAlignment="1" applyProtection="1">
      <alignment horizontal="left" vertical="center" wrapText="1"/>
      <protection/>
    </xf>
    <xf numFmtId="0" fontId="58" fillId="33" borderId="0" xfId="0" applyFont="1" applyFill="1" applyBorder="1" applyAlignment="1" applyProtection="1">
      <alignment horizontal="left" vertical="center" wrapText="1"/>
      <protection/>
    </xf>
    <xf numFmtId="3" fontId="58" fillId="33" borderId="0" xfId="0" applyNumberFormat="1" applyFont="1" applyFill="1" applyBorder="1" applyAlignment="1" applyProtection="1">
      <alignment horizontal="right" vertical="center"/>
      <protection/>
    </xf>
    <xf numFmtId="3" fontId="56" fillId="2" borderId="19" xfId="0" applyNumberFormat="1" applyFont="1" applyFill="1" applyBorder="1" applyAlignment="1" applyProtection="1">
      <alignment horizontal="right" vertical="center"/>
      <protection locked="0"/>
    </xf>
    <xf numFmtId="3" fontId="56" fillId="2" borderId="18" xfId="0" applyNumberFormat="1" applyFont="1" applyFill="1" applyBorder="1" applyAlignment="1" applyProtection="1">
      <alignment horizontal="right" vertical="center"/>
      <protection locked="0"/>
    </xf>
    <xf numFmtId="3" fontId="56" fillId="2" borderId="20" xfId="0" applyNumberFormat="1" applyFont="1" applyFill="1" applyBorder="1" applyAlignment="1" applyProtection="1">
      <alignment horizontal="right" vertical="center"/>
      <protection locked="0"/>
    </xf>
    <xf numFmtId="0" fontId="58" fillId="2" borderId="19" xfId="0" applyFont="1" applyFill="1" applyBorder="1" applyAlignment="1" applyProtection="1">
      <alignment horizontal="center" vertical="center"/>
      <protection locked="0"/>
    </xf>
    <xf numFmtId="0" fontId="58" fillId="2" borderId="20" xfId="0" applyFont="1" applyFill="1" applyBorder="1" applyAlignment="1" applyProtection="1">
      <alignment horizontal="center" vertical="center"/>
      <protection locked="0"/>
    </xf>
    <xf numFmtId="3" fontId="56" fillId="33" borderId="19" xfId="0" applyNumberFormat="1" applyFont="1" applyFill="1" applyBorder="1" applyAlignment="1" applyProtection="1">
      <alignment horizontal="right" vertical="center"/>
      <protection/>
    </xf>
    <xf numFmtId="3" fontId="56" fillId="33" borderId="18" xfId="0" applyNumberFormat="1" applyFont="1" applyFill="1" applyBorder="1" applyAlignment="1" applyProtection="1">
      <alignment horizontal="right" vertical="center"/>
      <protection/>
    </xf>
    <xf numFmtId="3" fontId="56" fillId="33" borderId="20" xfId="0" applyNumberFormat="1" applyFont="1" applyFill="1" applyBorder="1" applyAlignment="1" applyProtection="1">
      <alignment horizontal="right" vertical="center"/>
      <protection/>
    </xf>
    <xf numFmtId="0" fontId="63" fillId="33" borderId="19" xfId="0" applyFont="1" applyFill="1" applyBorder="1" applyAlignment="1" applyProtection="1">
      <alignment horizontal="center" vertical="center" wrapText="1" shrinkToFit="1"/>
      <protection/>
    </xf>
    <xf numFmtId="0" fontId="63" fillId="33" borderId="18" xfId="0" applyFont="1" applyFill="1" applyBorder="1" applyAlignment="1" applyProtection="1">
      <alignment horizontal="center" vertical="center" wrapText="1" shrinkToFit="1"/>
      <protection/>
    </xf>
    <xf numFmtId="0" fontId="63" fillId="33" borderId="20" xfId="0" applyFont="1" applyFill="1" applyBorder="1" applyAlignment="1" applyProtection="1">
      <alignment horizontal="center" vertical="center" wrapText="1" shrinkToFit="1"/>
      <protection/>
    </xf>
    <xf numFmtId="0" fontId="63" fillId="33" borderId="22" xfId="0" applyFont="1" applyFill="1" applyBorder="1" applyAlignment="1" applyProtection="1">
      <alignment horizontal="center" vertical="center" wrapText="1"/>
      <protection/>
    </xf>
    <xf numFmtId="0" fontId="63" fillId="33" borderId="23" xfId="0" applyFont="1" applyFill="1" applyBorder="1" applyAlignment="1" applyProtection="1">
      <alignment horizontal="center" vertical="center" wrapText="1"/>
      <protection/>
    </xf>
    <xf numFmtId="0" fontId="63" fillId="33" borderId="15" xfId="0" applyFont="1" applyFill="1" applyBorder="1" applyAlignment="1" applyProtection="1">
      <alignment horizontal="center" vertical="center" wrapText="1"/>
      <protection/>
    </xf>
    <xf numFmtId="0" fontId="63" fillId="33" borderId="16" xfId="0" applyFont="1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71" fillId="33" borderId="22" xfId="0" applyFont="1" applyFill="1" applyBorder="1" applyAlignment="1" applyProtection="1">
      <alignment horizontal="center" vertical="center" wrapText="1"/>
      <protection/>
    </xf>
    <xf numFmtId="0" fontId="71" fillId="33" borderId="23" xfId="0" applyFont="1" applyFill="1" applyBorder="1" applyAlignment="1" applyProtection="1">
      <alignment horizontal="center" vertical="center" wrapText="1"/>
      <protection/>
    </xf>
    <xf numFmtId="0" fontId="71" fillId="33" borderId="15" xfId="0" applyFont="1" applyFill="1" applyBorder="1" applyAlignment="1" applyProtection="1">
      <alignment horizontal="center" vertical="center" wrapText="1"/>
      <protection/>
    </xf>
    <xf numFmtId="0" fontId="71" fillId="33" borderId="16" xfId="0" applyFont="1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58" fillId="2" borderId="17" xfId="0" applyFont="1" applyFill="1" applyBorder="1" applyAlignment="1" applyProtection="1">
      <alignment horizontal="center" vertical="center"/>
      <protection locked="0"/>
    </xf>
    <xf numFmtId="49" fontId="58" fillId="33" borderId="13" xfId="0" applyNumberFormat="1" applyFont="1" applyFill="1" applyBorder="1" applyAlignment="1" applyProtection="1">
      <alignment horizontal="center" vertical="center"/>
      <protection/>
    </xf>
    <xf numFmtId="0" fontId="0" fillId="2" borderId="13" xfId="0" applyFont="1" applyFill="1" applyBorder="1" applyAlignment="1" applyProtection="1">
      <alignment horizontal="center" vertical="center"/>
      <protection locked="0"/>
    </xf>
    <xf numFmtId="3" fontId="0" fillId="2" borderId="17" xfId="0" applyNumberFormat="1" applyFont="1" applyFill="1" applyBorder="1" applyAlignment="1" applyProtection="1">
      <alignment vertical="center"/>
      <protection locked="0"/>
    </xf>
    <xf numFmtId="3" fontId="56" fillId="2" borderId="17" xfId="0" applyNumberFormat="1" applyFont="1" applyFill="1" applyBorder="1" applyAlignment="1" applyProtection="1">
      <alignment vertical="center"/>
      <protection locked="0"/>
    </xf>
    <xf numFmtId="0" fontId="0" fillId="33" borderId="18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60" fillId="33" borderId="18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horizontal="center"/>
      <protection/>
    </xf>
    <xf numFmtId="0" fontId="56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A450"/>
  <sheetViews>
    <sheetView tabSelected="1" view="pageLayout" workbookViewId="0" topLeftCell="A13">
      <selection activeCell="F139" sqref="F139"/>
    </sheetView>
  </sheetViews>
  <sheetFormatPr defaultColWidth="9.140625" defaultRowHeight="15"/>
  <cols>
    <col min="1" max="1" width="0.5625" style="2" customWidth="1"/>
    <col min="2" max="2" width="1.28515625" style="2" customWidth="1"/>
    <col min="3" max="19" width="2.8515625" style="2" customWidth="1"/>
    <col min="20" max="20" width="4.00390625" style="2" customWidth="1"/>
    <col min="21" max="21" width="3.140625" style="2" customWidth="1"/>
    <col min="22" max="22" width="3.421875" style="2" customWidth="1"/>
    <col min="23" max="23" width="3.140625" style="2" customWidth="1"/>
    <col min="24" max="24" width="2.421875" style="2" customWidth="1"/>
    <col min="25" max="32" width="4.00390625" style="2" customWidth="1"/>
    <col min="33" max="33" width="0.71875" style="2" customWidth="1"/>
    <col min="34" max="35" width="1.28515625" style="2" customWidth="1"/>
    <col min="36" max="36" width="15.8515625" style="2" customWidth="1"/>
    <col min="37" max="37" width="2.57421875" style="2" customWidth="1"/>
    <col min="38" max="38" width="36.8515625" style="2" customWidth="1"/>
    <col min="39" max="42" width="11.28125" style="43" customWidth="1"/>
    <col min="43" max="50" width="9.140625" style="21" customWidth="1"/>
    <col min="51" max="53" width="9.140625" style="30" customWidth="1"/>
    <col min="54" max="16384" width="9.140625" style="2" customWidth="1"/>
  </cols>
  <sheetData>
    <row r="1" ht="4.5" customHeight="1"/>
    <row r="2" spans="29:32" ht="15" customHeight="1">
      <c r="AC2" s="123" t="s">
        <v>19</v>
      </c>
      <c r="AD2" s="123"/>
      <c r="AE2" s="123"/>
      <c r="AF2" s="123"/>
    </row>
    <row r="3" spans="2:33" ht="15">
      <c r="B3" s="12"/>
      <c r="O3" s="13"/>
      <c r="P3" s="13"/>
      <c r="Q3" s="13"/>
      <c r="R3" s="13"/>
      <c r="U3" s="13"/>
      <c r="V3" s="13"/>
      <c r="AG3" s="14"/>
    </row>
    <row r="4" spans="2:33" ht="15">
      <c r="B4" s="12"/>
      <c r="O4" s="124" t="s">
        <v>0</v>
      </c>
      <c r="P4" s="124"/>
      <c r="Q4" s="124"/>
      <c r="R4" s="124"/>
      <c r="T4" s="125" t="s">
        <v>1</v>
      </c>
      <c r="U4" s="125"/>
      <c r="V4" s="125"/>
      <c r="W4" s="125"/>
      <c r="AG4" s="14"/>
    </row>
    <row r="5" spans="2:33" ht="7.5" customHeight="1">
      <c r="B5" s="12"/>
      <c r="C5" s="5"/>
      <c r="D5" s="5"/>
      <c r="E5" s="5"/>
      <c r="F5" s="5"/>
      <c r="AG5" s="14"/>
    </row>
    <row r="6" spans="2:33" ht="15">
      <c r="B6" s="12"/>
      <c r="C6" s="37"/>
      <c r="D6" s="37"/>
      <c r="E6" s="37"/>
      <c r="F6" s="5"/>
      <c r="H6" s="39" t="e">
        <f>#REF!</f>
        <v>#REF!</v>
      </c>
      <c r="I6" s="39" t="e">
        <f>#REF!</f>
        <v>#REF!</v>
      </c>
      <c r="J6" s="39" t="e">
        <f>#REF!</f>
        <v>#REF!</v>
      </c>
      <c r="K6" s="39" t="e">
        <f>#REF!</f>
        <v>#REF!</v>
      </c>
      <c r="L6" s="39" t="e">
        <f>#REF!</f>
        <v>#REF!</v>
      </c>
      <c r="M6" s="39" t="e">
        <f>#REF!</f>
        <v>#REF!</v>
      </c>
      <c r="N6" s="39" t="e">
        <f>#REF!</f>
        <v>#REF!</v>
      </c>
      <c r="O6" s="39" t="e">
        <f>#REF!</f>
        <v>#REF!</v>
      </c>
      <c r="P6" s="5"/>
      <c r="Q6" s="5"/>
      <c r="R6" s="39" t="e">
        <f>#REF!</f>
        <v>#REF!</v>
      </c>
      <c r="S6" s="39" t="e">
        <f>#REF!</f>
        <v>#REF!</v>
      </c>
      <c r="T6" s="39" t="e">
        <f>#REF!</f>
        <v>#REF!</v>
      </c>
      <c r="U6" s="39" t="e">
        <f>#REF!</f>
        <v>#REF!</v>
      </c>
      <c r="V6" s="39" t="e">
        <f>#REF!</f>
        <v>#REF!</v>
      </c>
      <c r="W6" s="39" t="e">
        <f>#REF!</f>
        <v>#REF!</v>
      </c>
      <c r="X6" s="39" t="e">
        <f>#REF!</f>
        <v>#REF!</v>
      </c>
      <c r="Y6" s="39" t="e">
        <f>#REF!</f>
        <v>#REF!</v>
      </c>
      <c r="Z6" s="39" t="e">
        <f>#REF!</f>
        <v>#REF!</v>
      </c>
      <c r="AA6" s="39" t="e">
        <f>#REF!</f>
        <v>#REF!</v>
      </c>
      <c r="AB6" s="39" t="e">
        <f>#REF!</f>
        <v>#REF!</v>
      </c>
      <c r="AC6" s="39" t="e">
        <f>#REF!</f>
        <v>#REF!</v>
      </c>
      <c r="AD6" s="39" t="e">
        <f>#REF!</f>
        <v>#REF!</v>
      </c>
      <c r="AE6" s="39" t="e">
        <f>#REF!</f>
        <v>#REF!</v>
      </c>
      <c r="AF6" s="39" t="e">
        <f>#REF!</f>
        <v>#REF!</v>
      </c>
      <c r="AG6" s="14"/>
    </row>
    <row r="7" spans="2:33" ht="15">
      <c r="B7" s="12"/>
      <c r="C7" s="75">
        <v>1</v>
      </c>
      <c r="D7" s="75">
        <v>2</v>
      </c>
      <c r="E7" s="75">
        <v>3</v>
      </c>
      <c r="F7" s="49"/>
      <c r="G7" s="49"/>
      <c r="H7" s="75">
        <v>4</v>
      </c>
      <c r="I7" s="75">
        <v>5</v>
      </c>
      <c r="J7" s="75">
        <v>6</v>
      </c>
      <c r="K7" s="75">
        <v>7</v>
      </c>
      <c r="L7" s="75">
        <v>8</v>
      </c>
      <c r="M7" s="75">
        <v>9</v>
      </c>
      <c r="N7" s="75">
        <v>10</v>
      </c>
      <c r="O7" s="75">
        <v>11</v>
      </c>
      <c r="P7" s="75"/>
      <c r="Q7" s="49"/>
      <c r="R7" s="75">
        <v>12</v>
      </c>
      <c r="S7" s="75">
        <v>13</v>
      </c>
      <c r="T7" s="75">
        <v>14</v>
      </c>
      <c r="U7" s="75">
        <v>15</v>
      </c>
      <c r="V7" s="75">
        <v>16</v>
      </c>
      <c r="W7" s="75">
        <v>17</v>
      </c>
      <c r="X7" s="75">
        <v>18</v>
      </c>
      <c r="Y7" s="75">
        <v>19</v>
      </c>
      <c r="Z7" s="75">
        <v>20</v>
      </c>
      <c r="AA7" s="75">
        <v>21</v>
      </c>
      <c r="AB7" s="75">
        <v>22</v>
      </c>
      <c r="AC7" s="75">
        <v>23</v>
      </c>
      <c r="AD7" s="75">
        <v>24</v>
      </c>
      <c r="AE7" s="75">
        <v>25</v>
      </c>
      <c r="AF7" s="75">
        <v>26</v>
      </c>
      <c r="AG7" s="28"/>
    </row>
    <row r="8" spans="2:33" ht="1.5" customHeight="1">
      <c r="B8" s="12"/>
      <c r="AG8" s="14"/>
    </row>
    <row r="9" spans="2:33" ht="15">
      <c r="B9" s="12"/>
      <c r="C9" s="134" t="s">
        <v>2</v>
      </c>
      <c r="D9" s="134"/>
      <c r="E9" s="134"/>
      <c r="F9" s="69"/>
      <c r="H9" s="134" t="s">
        <v>3</v>
      </c>
      <c r="I9" s="134"/>
      <c r="J9" s="134"/>
      <c r="K9" s="134"/>
      <c r="L9" s="134"/>
      <c r="M9" s="134"/>
      <c r="N9" s="134"/>
      <c r="O9" s="134"/>
      <c r="P9" s="69"/>
      <c r="R9" s="135" t="s">
        <v>4</v>
      </c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5"/>
    </row>
    <row r="10" spans="2:33" ht="7.5" customHeight="1">
      <c r="B10" s="1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7"/>
    </row>
    <row r="11" ht="15" customHeight="1"/>
    <row r="12" spans="3:33" ht="18.75" customHeight="1">
      <c r="C12" s="18" t="s">
        <v>5</v>
      </c>
      <c r="D12" s="18"/>
      <c r="L12" s="133" t="e">
        <f>#REF!</f>
        <v>#REF!</v>
      </c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"/>
    </row>
    <row r="13" spans="3:33" ht="18.75" customHeight="1">
      <c r="C13" s="18" t="s">
        <v>6</v>
      </c>
      <c r="D13" s="18"/>
      <c r="L13" s="129" t="e">
        <f>#REF!</f>
        <v>#REF!</v>
      </c>
      <c r="M13" s="129"/>
      <c r="N13" s="129"/>
      <c r="O13" s="129"/>
      <c r="P13" s="129"/>
      <c r="Q13" s="129"/>
      <c r="R13" s="129"/>
      <c r="S13" s="129"/>
      <c r="T13" s="129"/>
      <c r="U13" s="129"/>
      <c r="V13" s="129" t="e">
        <f>#REF!</f>
        <v>#REF!</v>
      </c>
      <c r="W13" s="129"/>
      <c r="X13" s="129"/>
      <c r="Y13" s="129"/>
      <c r="Z13" s="129"/>
      <c r="AA13" s="129" t="e">
        <f>#REF!</f>
        <v>#REF!</v>
      </c>
      <c r="AB13" s="129"/>
      <c r="AC13" s="129"/>
      <c r="AD13" s="129"/>
      <c r="AE13" s="129"/>
      <c r="AF13" s="129"/>
      <c r="AG13" s="38"/>
    </row>
    <row r="14" spans="3:32" ht="18.75" customHeight="1">
      <c r="C14" s="115" t="s">
        <v>535</v>
      </c>
      <c r="D14" s="115"/>
      <c r="E14" s="115"/>
      <c r="F14" s="115"/>
      <c r="G14" s="115"/>
      <c r="H14" s="115"/>
      <c r="I14" s="115"/>
      <c r="J14" s="115"/>
      <c r="K14" s="51"/>
      <c r="L14" s="142" t="e">
        <f>#REF!</f>
        <v>#REF!</v>
      </c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</row>
    <row r="15" spans="3:30" ht="6" customHeight="1">
      <c r="C15" s="18"/>
      <c r="D15" s="18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59"/>
      <c r="Z15" s="59"/>
      <c r="AA15" s="59"/>
      <c r="AB15" s="59"/>
      <c r="AC15" s="59"/>
      <c r="AD15" s="59"/>
    </row>
    <row r="16" spans="3:25" ht="18.75" customHeight="1">
      <c r="C16" s="18" t="s">
        <v>7</v>
      </c>
      <c r="D16" s="18"/>
      <c r="L16" s="40" t="e">
        <f>#REF!</f>
        <v>#REF!</v>
      </c>
      <c r="M16" s="40" t="e">
        <f>#REF!</f>
        <v>#REF!</v>
      </c>
      <c r="N16" s="40" t="e">
        <f>#REF!</f>
        <v>#REF!</v>
      </c>
      <c r="O16" s="40" t="e">
        <f>#REF!</f>
        <v>#REF!</v>
      </c>
      <c r="P16" s="40" t="e">
        <f>#REF!</f>
        <v>#REF!</v>
      </c>
      <c r="Q16" s="40" t="e">
        <f>#REF!</f>
        <v>#REF!</v>
      </c>
      <c r="R16" s="40" t="e">
        <f>#REF!</f>
        <v>#REF!</v>
      </c>
      <c r="S16" s="40" t="e">
        <f>#REF!</f>
        <v>#REF!</v>
      </c>
      <c r="T16" s="40" t="e">
        <f>#REF!</f>
        <v>#REF!</v>
      </c>
      <c r="U16" s="40" t="e">
        <f>#REF!</f>
        <v>#REF!</v>
      </c>
      <c r="V16" s="40" t="e">
        <f>#REF!</f>
        <v>#REF!</v>
      </c>
      <c r="W16" s="40" t="e">
        <f>#REF!</f>
        <v>#REF!</v>
      </c>
      <c r="X16" s="40" t="e">
        <f>#REF!</f>
        <v>#REF!</v>
      </c>
      <c r="Y16" s="5"/>
    </row>
    <row r="17" ht="17.25" customHeight="1"/>
    <row r="18" spans="3:32" ht="17.25">
      <c r="C18" s="143" t="s">
        <v>9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</row>
    <row r="19" spans="3:32" ht="15.75">
      <c r="C19" s="130" t="s">
        <v>8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</row>
    <row r="20" spans="3:32" ht="15" customHeight="1">
      <c r="C20" s="64"/>
      <c r="D20" s="64"/>
      <c r="E20" s="64"/>
      <c r="F20" s="64"/>
      <c r="G20" s="64"/>
      <c r="H20" s="64"/>
      <c r="I20" s="64"/>
      <c r="J20" s="64"/>
      <c r="K20" s="64"/>
      <c r="L20" s="136" t="s">
        <v>11</v>
      </c>
      <c r="M20" s="136"/>
      <c r="N20" s="136"/>
      <c r="O20" s="136"/>
      <c r="P20" s="136"/>
      <c r="Q20" s="137" t="e">
        <f>#REF!</f>
        <v>#REF!</v>
      </c>
      <c r="R20" s="137"/>
      <c r="S20" s="73" t="s">
        <v>12</v>
      </c>
      <c r="T20" s="137" t="e">
        <f>#REF!</f>
        <v>#REF!</v>
      </c>
      <c r="U20" s="137"/>
      <c r="V20" s="130" t="e">
        <f>#REF!</f>
        <v>#REF!</v>
      </c>
      <c r="W20" s="130"/>
      <c r="X20" s="188" t="e">
        <f>#REF!</f>
        <v>#REF!</v>
      </c>
      <c r="Y20" s="188"/>
      <c r="Z20" s="188"/>
      <c r="AA20" s="64"/>
      <c r="AB20" s="64"/>
      <c r="AC20" s="64"/>
      <c r="AD20" s="64"/>
      <c r="AE20" s="64"/>
      <c r="AF20" s="64"/>
    </row>
    <row r="21" spans="29:32" ht="13.5" customHeight="1">
      <c r="AC21" s="131" t="s">
        <v>13</v>
      </c>
      <c r="AD21" s="131"/>
      <c r="AE21" s="131"/>
      <c r="AF21" s="131"/>
    </row>
    <row r="22" ht="5.25" customHeight="1"/>
    <row r="23" spans="3:38" ht="15" customHeight="1">
      <c r="C23" s="111" t="s">
        <v>17</v>
      </c>
      <c r="D23" s="111"/>
      <c r="E23" s="119" t="s">
        <v>18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32" t="s">
        <v>516</v>
      </c>
      <c r="V23" s="132"/>
      <c r="W23" s="149" t="s">
        <v>16</v>
      </c>
      <c r="X23" s="149"/>
      <c r="Y23" s="119" t="s">
        <v>15</v>
      </c>
      <c r="Z23" s="119"/>
      <c r="AA23" s="119"/>
      <c r="AB23" s="119"/>
      <c r="AC23" s="119"/>
      <c r="AD23" s="119"/>
      <c r="AE23" s="119"/>
      <c r="AF23" s="119"/>
      <c r="AI23" s="1"/>
      <c r="AJ23" s="140" t="s">
        <v>180</v>
      </c>
      <c r="AK23" s="4"/>
      <c r="AL23" s="147" t="s">
        <v>195</v>
      </c>
    </row>
    <row r="24" spans="3:38" ht="23.25" customHeight="1">
      <c r="C24" s="111"/>
      <c r="D24" s="111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32"/>
      <c r="V24" s="132"/>
      <c r="W24" s="149"/>
      <c r="X24" s="149"/>
      <c r="Y24" s="148" t="s">
        <v>227</v>
      </c>
      <c r="Z24" s="148"/>
      <c r="AA24" s="148"/>
      <c r="AB24" s="148"/>
      <c r="AC24" s="148" t="s">
        <v>14</v>
      </c>
      <c r="AD24" s="148"/>
      <c r="AE24" s="148"/>
      <c r="AF24" s="148"/>
      <c r="AJ24" s="141"/>
      <c r="AK24" s="3"/>
      <c r="AL24" s="147"/>
    </row>
    <row r="25" spans="3:38" ht="10.5" customHeight="1">
      <c r="C25" s="119">
        <v>1</v>
      </c>
      <c r="D25" s="119"/>
      <c r="E25" s="119">
        <v>2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>
        <v>3</v>
      </c>
      <c r="V25" s="119"/>
      <c r="W25" s="119">
        <v>4</v>
      </c>
      <c r="X25" s="119"/>
      <c r="Y25" s="119">
        <v>5</v>
      </c>
      <c r="Z25" s="119"/>
      <c r="AA25" s="119"/>
      <c r="AB25" s="119"/>
      <c r="AC25" s="119">
        <v>6</v>
      </c>
      <c r="AD25" s="119"/>
      <c r="AE25" s="119"/>
      <c r="AF25" s="119"/>
      <c r="AI25" s="3"/>
      <c r="AJ25" s="67" t="s">
        <v>526</v>
      </c>
      <c r="AK25" s="3"/>
      <c r="AL25" s="67" t="s">
        <v>527</v>
      </c>
    </row>
    <row r="26" spans="3:42" ht="34.5" customHeight="1">
      <c r="C26" s="144" t="s">
        <v>20</v>
      </c>
      <c r="D26" s="145"/>
      <c r="E26" s="126" t="s">
        <v>518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8"/>
      <c r="U26" s="144">
        <v>201</v>
      </c>
      <c r="V26" s="145"/>
      <c r="W26" s="146"/>
      <c r="X26" s="146"/>
      <c r="Y26" s="116">
        <f>Y27+Y28+Y32</f>
        <v>1711193906</v>
      </c>
      <c r="Z26" s="116"/>
      <c r="AA26" s="116"/>
      <c r="AB26" s="116"/>
      <c r="AC26" s="116">
        <f>AC27+AC28+AC32</f>
        <v>1634184409</v>
      </c>
      <c r="AD26" s="116"/>
      <c r="AE26" s="116"/>
      <c r="AF26" s="116"/>
      <c r="AG26" s="18"/>
      <c r="AJ26" s="77"/>
      <c r="AL26" s="67"/>
      <c r="AM26" s="44"/>
      <c r="AN26" s="44"/>
      <c r="AO26" s="44">
        <f>Y26</f>
        <v>1711193906</v>
      </c>
      <c r="AP26" s="44">
        <f>AC26</f>
        <v>1634184409</v>
      </c>
    </row>
    <row r="27" spans="3:38" ht="18" customHeight="1">
      <c r="C27" s="138" t="s">
        <v>21</v>
      </c>
      <c r="D27" s="138"/>
      <c r="E27" s="139" t="s">
        <v>22</v>
      </c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8">
        <v>202</v>
      </c>
      <c r="V27" s="138"/>
      <c r="W27" s="146">
        <v>17</v>
      </c>
      <c r="X27" s="146"/>
      <c r="Y27" s="117">
        <v>1343151360</v>
      </c>
      <c r="Z27" s="117"/>
      <c r="AA27" s="117"/>
      <c r="AB27" s="117"/>
      <c r="AC27" s="117">
        <v>1406445705</v>
      </c>
      <c r="AD27" s="117"/>
      <c r="AE27" s="117"/>
      <c r="AF27" s="117"/>
      <c r="AG27" s="18"/>
      <c r="AJ27" s="77"/>
      <c r="AL27" s="78" t="s">
        <v>181</v>
      </c>
    </row>
    <row r="28" spans="3:38" ht="18" customHeight="1">
      <c r="C28" s="138" t="s">
        <v>23</v>
      </c>
      <c r="D28" s="138"/>
      <c r="E28" s="139" t="s">
        <v>24</v>
      </c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8">
        <v>203</v>
      </c>
      <c r="V28" s="138"/>
      <c r="W28" s="146">
        <v>18</v>
      </c>
      <c r="X28" s="146"/>
      <c r="Y28" s="117">
        <v>368042546</v>
      </c>
      <c r="Z28" s="117"/>
      <c r="AA28" s="117"/>
      <c r="AB28" s="117"/>
      <c r="AC28" s="117">
        <v>226149795</v>
      </c>
      <c r="AD28" s="117"/>
      <c r="AE28" s="117"/>
      <c r="AF28" s="117"/>
      <c r="AG28" s="18"/>
      <c r="AJ28" s="77"/>
      <c r="AL28" s="78" t="s">
        <v>182</v>
      </c>
    </row>
    <row r="29" spans="3:38" ht="28.5" customHeight="1">
      <c r="C29" s="138" t="s">
        <v>25</v>
      </c>
      <c r="D29" s="138"/>
      <c r="E29" s="150" t="s">
        <v>26</v>
      </c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8" t="s">
        <v>27</v>
      </c>
      <c r="V29" s="138"/>
      <c r="W29" s="151" t="s">
        <v>27</v>
      </c>
      <c r="X29" s="151"/>
      <c r="Y29" s="151" t="s">
        <v>27</v>
      </c>
      <c r="Z29" s="151"/>
      <c r="AA29" s="151"/>
      <c r="AB29" s="151"/>
      <c r="AC29" s="151" t="s">
        <v>27</v>
      </c>
      <c r="AD29" s="151"/>
      <c r="AE29" s="151"/>
      <c r="AF29" s="151"/>
      <c r="AG29" s="18"/>
      <c r="AJ29" s="77"/>
      <c r="AL29" s="67"/>
    </row>
    <row r="30" spans="3:38" ht="42.75" customHeight="1">
      <c r="C30" s="138" t="s">
        <v>28</v>
      </c>
      <c r="D30" s="138"/>
      <c r="E30" s="150" t="s">
        <v>29</v>
      </c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8">
        <v>204</v>
      </c>
      <c r="V30" s="138"/>
      <c r="W30" s="146"/>
      <c r="X30" s="146"/>
      <c r="Y30" s="117">
        <v>164475903</v>
      </c>
      <c r="Z30" s="117"/>
      <c r="AA30" s="117"/>
      <c r="AB30" s="117"/>
      <c r="AC30" s="117">
        <v>96365347</v>
      </c>
      <c r="AD30" s="117"/>
      <c r="AE30" s="117"/>
      <c r="AF30" s="117"/>
      <c r="AG30" s="18"/>
      <c r="AJ30" s="77"/>
      <c r="AL30" s="79" t="s">
        <v>183</v>
      </c>
    </row>
    <row r="31" spans="3:38" ht="42.75" customHeight="1">
      <c r="C31" s="138" t="s">
        <v>30</v>
      </c>
      <c r="D31" s="138"/>
      <c r="E31" s="150" t="s">
        <v>31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8">
        <v>205</v>
      </c>
      <c r="V31" s="138"/>
      <c r="W31" s="146"/>
      <c r="X31" s="146"/>
      <c r="Y31" s="117">
        <v>111597577</v>
      </c>
      <c r="Z31" s="117"/>
      <c r="AA31" s="117"/>
      <c r="AB31" s="117"/>
      <c r="AC31" s="117">
        <v>164914054</v>
      </c>
      <c r="AD31" s="117"/>
      <c r="AE31" s="117"/>
      <c r="AF31" s="117"/>
      <c r="AG31" s="18"/>
      <c r="AJ31" s="77"/>
      <c r="AL31" s="79" t="s">
        <v>183</v>
      </c>
    </row>
    <row r="32" spans="3:38" ht="18" customHeight="1">
      <c r="C32" s="138" t="s">
        <v>32</v>
      </c>
      <c r="D32" s="138"/>
      <c r="E32" s="139" t="s">
        <v>33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8">
        <v>206</v>
      </c>
      <c r="V32" s="138"/>
      <c r="W32" s="146"/>
      <c r="X32" s="146"/>
      <c r="Y32" s="117"/>
      <c r="Z32" s="117"/>
      <c r="AA32" s="117"/>
      <c r="AB32" s="117"/>
      <c r="AC32" s="117">
        <v>1588909</v>
      </c>
      <c r="AD32" s="117"/>
      <c r="AE32" s="117"/>
      <c r="AF32" s="117"/>
      <c r="AG32" s="18"/>
      <c r="AJ32" s="77"/>
      <c r="AL32" s="78">
        <v>745</v>
      </c>
    </row>
    <row r="33" spans="3:42" ht="34.5" customHeight="1">
      <c r="C33" s="138" t="s">
        <v>34</v>
      </c>
      <c r="D33" s="138"/>
      <c r="E33" s="152" t="s">
        <v>531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38">
        <v>207</v>
      </c>
      <c r="V33" s="138"/>
      <c r="W33" s="146"/>
      <c r="X33" s="146"/>
      <c r="Y33" s="116">
        <f>Y34+Y35+Y36+Y37+Y38+Y39+Y48+Y49+Y50+Y51+Y52</f>
        <v>1529646221</v>
      </c>
      <c r="Z33" s="116"/>
      <c r="AA33" s="116"/>
      <c r="AB33" s="116"/>
      <c r="AC33" s="116">
        <f>AC34+AC35+AC36+AC37+AC38+AC39+AC48+AC49+AC50+AC51+AC52</f>
        <v>1697050574</v>
      </c>
      <c r="AD33" s="116"/>
      <c r="AE33" s="116"/>
      <c r="AF33" s="116"/>
      <c r="AG33" s="18"/>
      <c r="AJ33" s="77"/>
      <c r="AL33" s="67"/>
      <c r="AM33" s="44"/>
      <c r="AN33" s="44"/>
      <c r="AO33" s="44">
        <f>Y33</f>
        <v>1529646221</v>
      </c>
      <c r="AP33" s="44">
        <f>AC33</f>
        <v>1697050574</v>
      </c>
    </row>
    <row r="34" spans="3:38" ht="18" customHeight="1">
      <c r="C34" s="138" t="s">
        <v>35</v>
      </c>
      <c r="D34" s="138"/>
      <c r="E34" s="139" t="s">
        <v>36</v>
      </c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8">
        <v>208</v>
      </c>
      <c r="V34" s="138"/>
      <c r="W34" s="146"/>
      <c r="X34" s="146"/>
      <c r="Y34" s="117">
        <v>118279582</v>
      </c>
      <c r="Z34" s="117"/>
      <c r="AA34" s="117"/>
      <c r="AB34" s="117"/>
      <c r="AC34" s="117">
        <v>115686395</v>
      </c>
      <c r="AD34" s="117"/>
      <c r="AE34" s="117"/>
      <c r="AF34" s="117"/>
      <c r="AG34" s="18"/>
      <c r="AJ34" s="77"/>
      <c r="AL34" s="78" t="s">
        <v>184</v>
      </c>
    </row>
    <row r="35" spans="3:38" ht="18" customHeight="1">
      <c r="C35" s="138" t="s">
        <v>37</v>
      </c>
      <c r="D35" s="138"/>
      <c r="E35" s="139" t="s">
        <v>38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8">
        <v>209</v>
      </c>
      <c r="V35" s="138"/>
      <c r="W35" s="146"/>
      <c r="X35" s="146"/>
      <c r="Y35" s="117"/>
      <c r="Z35" s="117"/>
      <c r="AA35" s="117"/>
      <c r="AB35" s="117"/>
      <c r="AC35" s="117"/>
      <c r="AD35" s="117"/>
      <c r="AE35" s="117"/>
      <c r="AF35" s="117"/>
      <c r="AG35" s="18"/>
      <c r="AJ35" s="77"/>
      <c r="AL35" s="78" t="s">
        <v>185</v>
      </c>
    </row>
    <row r="36" spans="3:38" ht="28.5" customHeight="1">
      <c r="C36" s="138" t="s">
        <v>39</v>
      </c>
      <c r="D36" s="138"/>
      <c r="E36" s="150" t="s">
        <v>530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8">
        <v>210</v>
      </c>
      <c r="V36" s="138"/>
      <c r="W36" s="146"/>
      <c r="X36" s="146"/>
      <c r="Y36" s="117">
        <v>186538</v>
      </c>
      <c r="Z36" s="117"/>
      <c r="AA36" s="117"/>
      <c r="AB36" s="117"/>
      <c r="AC36" s="117">
        <v>32288</v>
      </c>
      <c r="AD36" s="117"/>
      <c r="AE36" s="117"/>
      <c r="AF36" s="117"/>
      <c r="AG36" s="18"/>
      <c r="AJ36" s="77"/>
      <c r="AL36" s="78">
        <v>703</v>
      </c>
    </row>
    <row r="37" spans="3:38" ht="18" customHeight="1">
      <c r="C37" s="138" t="s">
        <v>40</v>
      </c>
      <c r="D37" s="138"/>
      <c r="E37" s="139" t="s">
        <v>41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8">
        <v>211</v>
      </c>
      <c r="V37" s="138"/>
      <c r="W37" s="146">
        <v>19</v>
      </c>
      <c r="X37" s="146"/>
      <c r="Y37" s="117">
        <v>342987800</v>
      </c>
      <c r="Z37" s="117"/>
      <c r="AA37" s="117"/>
      <c r="AB37" s="117"/>
      <c r="AC37" s="117">
        <v>408745070</v>
      </c>
      <c r="AD37" s="117"/>
      <c r="AE37" s="117"/>
      <c r="AF37" s="117"/>
      <c r="AG37" s="18"/>
      <c r="AJ37" s="77"/>
      <c r="AL37" s="78" t="s">
        <v>186</v>
      </c>
    </row>
    <row r="38" spans="3:38" ht="18" customHeight="1">
      <c r="C38" s="138" t="s">
        <v>42</v>
      </c>
      <c r="D38" s="138"/>
      <c r="E38" s="139" t="s">
        <v>43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8">
        <v>212</v>
      </c>
      <c r="V38" s="138"/>
      <c r="W38" s="146">
        <v>19</v>
      </c>
      <c r="X38" s="146"/>
      <c r="Y38" s="117">
        <v>68368932</v>
      </c>
      <c r="Z38" s="117"/>
      <c r="AA38" s="117"/>
      <c r="AB38" s="117"/>
      <c r="AC38" s="117">
        <v>94530353</v>
      </c>
      <c r="AD38" s="117"/>
      <c r="AE38" s="117"/>
      <c r="AF38" s="117"/>
      <c r="AG38" s="18"/>
      <c r="AJ38" s="77"/>
      <c r="AL38" s="78" t="s">
        <v>187</v>
      </c>
    </row>
    <row r="39" spans="3:38" ht="18" customHeight="1">
      <c r="C39" s="138" t="s">
        <v>44</v>
      </c>
      <c r="D39" s="138"/>
      <c r="E39" s="139" t="s">
        <v>45</v>
      </c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8">
        <v>213</v>
      </c>
      <c r="V39" s="138"/>
      <c r="W39" s="146"/>
      <c r="X39" s="146"/>
      <c r="Y39" s="154">
        <f>Y40+Y45+Y46+Y47</f>
        <v>783647907</v>
      </c>
      <c r="Z39" s="154"/>
      <c r="AA39" s="154"/>
      <c r="AB39" s="154"/>
      <c r="AC39" s="154">
        <f>AC40+AC45+AC46+AC47</f>
        <v>857257372</v>
      </c>
      <c r="AD39" s="154"/>
      <c r="AE39" s="154"/>
      <c r="AF39" s="154"/>
      <c r="AG39" s="18"/>
      <c r="AJ39" s="77"/>
      <c r="AL39" s="78"/>
    </row>
    <row r="40" spans="3:38" ht="18" customHeight="1">
      <c r="C40" s="138" t="s">
        <v>47</v>
      </c>
      <c r="D40" s="138"/>
      <c r="E40" s="139" t="s">
        <v>48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8">
        <v>214</v>
      </c>
      <c r="V40" s="138"/>
      <c r="W40" s="146"/>
      <c r="X40" s="146"/>
      <c r="Y40" s="117">
        <v>509068155</v>
      </c>
      <c r="Z40" s="117"/>
      <c r="AA40" s="117"/>
      <c r="AB40" s="117"/>
      <c r="AC40" s="117">
        <v>543823963</v>
      </c>
      <c r="AD40" s="117"/>
      <c r="AE40" s="117"/>
      <c r="AF40" s="117"/>
      <c r="AG40" s="18"/>
      <c r="AJ40" s="77"/>
      <c r="AL40" s="78" t="s">
        <v>188</v>
      </c>
    </row>
    <row r="41" spans="3:53" s="5" customFormat="1" ht="1.5" customHeight="1">
      <c r="C41" s="63"/>
      <c r="D41" s="63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3"/>
      <c r="V41" s="63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9"/>
      <c r="AI41" s="2"/>
      <c r="AJ41" s="29"/>
      <c r="AK41" s="2"/>
      <c r="AL41" s="67"/>
      <c r="AM41" s="45"/>
      <c r="AN41" s="45"/>
      <c r="AO41" s="45"/>
      <c r="AP41" s="45"/>
      <c r="AQ41" s="27"/>
      <c r="AR41" s="27"/>
      <c r="AS41" s="27"/>
      <c r="AT41" s="27"/>
      <c r="AU41" s="27"/>
      <c r="AV41" s="27"/>
      <c r="AW41" s="27"/>
      <c r="AX41" s="27"/>
      <c r="AY41" s="46"/>
      <c r="AZ41" s="46"/>
      <c r="BA41" s="46"/>
    </row>
    <row r="42" spans="3:53" s="5" customFormat="1" ht="15" customHeight="1">
      <c r="C42" s="111" t="s">
        <v>17</v>
      </c>
      <c r="D42" s="111"/>
      <c r="E42" s="119" t="s">
        <v>18</v>
      </c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32" t="s">
        <v>516</v>
      </c>
      <c r="V42" s="132"/>
      <c r="W42" s="149" t="s">
        <v>16</v>
      </c>
      <c r="X42" s="149"/>
      <c r="Y42" s="119" t="s">
        <v>15</v>
      </c>
      <c r="Z42" s="119"/>
      <c r="AA42" s="119"/>
      <c r="AB42" s="119"/>
      <c r="AC42" s="119"/>
      <c r="AD42" s="119"/>
      <c r="AE42" s="119"/>
      <c r="AF42" s="119"/>
      <c r="AG42" s="19"/>
      <c r="AI42" s="2"/>
      <c r="AJ42" s="140" t="s">
        <v>180</v>
      </c>
      <c r="AK42" s="4"/>
      <c r="AL42" s="155" t="s">
        <v>195</v>
      </c>
      <c r="AM42" s="45"/>
      <c r="AN42" s="45"/>
      <c r="AO42" s="45"/>
      <c r="AP42" s="45"/>
      <c r="AQ42" s="27"/>
      <c r="AR42" s="27"/>
      <c r="AS42" s="27"/>
      <c r="AT42" s="27"/>
      <c r="AU42" s="27"/>
      <c r="AV42" s="27"/>
      <c r="AW42" s="27"/>
      <c r="AX42" s="27"/>
      <c r="AY42" s="46"/>
      <c r="AZ42" s="46"/>
      <c r="BA42" s="46"/>
    </row>
    <row r="43" spans="3:53" s="5" customFormat="1" ht="21.75" customHeight="1">
      <c r="C43" s="111"/>
      <c r="D43" s="111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32"/>
      <c r="V43" s="132"/>
      <c r="W43" s="149"/>
      <c r="X43" s="149"/>
      <c r="Y43" s="148" t="s">
        <v>227</v>
      </c>
      <c r="Z43" s="148"/>
      <c r="AA43" s="148"/>
      <c r="AB43" s="148"/>
      <c r="AC43" s="148" t="s">
        <v>14</v>
      </c>
      <c r="AD43" s="148"/>
      <c r="AE43" s="148"/>
      <c r="AF43" s="148"/>
      <c r="AG43" s="19"/>
      <c r="AI43" s="2"/>
      <c r="AJ43" s="141"/>
      <c r="AK43" s="3"/>
      <c r="AL43" s="147"/>
      <c r="AM43" s="45"/>
      <c r="AN43" s="45"/>
      <c r="AO43" s="45"/>
      <c r="AP43" s="45"/>
      <c r="AQ43" s="27"/>
      <c r="AR43" s="27"/>
      <c r="AS43" s="27"/>
      <c r="AT43" s="27"/>
      <c r="AU43" s="27"/>
      <c r="AV43" s="27"/>
      <c r="AW43" s="27"/>
      <c r="AX43" s="27"/>
      <c r="AY43" s="46"/>
      <c r="AZ43" s="46"/>
      <c r="BA43" s="46"/>
    </row>
    <row r="44" spans="3:53" s="5" customFormat="1" ht="10.5" customHeight="1">
      <c r="C44" s="119">
        <v>1</v>
      </c>
      <c r="D44" s="119"/>
      <c r="E44" s="119">
        <v>2</v>
      </c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>
        <v>3</v>
      </c>
      <c r="V44" s="119"/>
      <c r="W44" s="119">
        <v>4</v>
      </c>
      <c r="X44" s="119"/>
      <c r="Y44" s="119">
        <v>5</v>
      </c>
      <c r="Z44" s="119"/>
      <c r="AA44" s="119"/>
      <c r="AB44" s="119"/>
      <c r="AC44" s="119">
        <v>6</v>
      </c>
      <c r="AD44" s="119"/>
      <c r="AE44" s="119"/>
      <c r="AF44" s="119"/>
      <c r="AG44" s="19"/>
      <c r="AI44" s="2"/>
      <c r="AJ44" s="67" t="s">
        <v>526</v>
      </c>
      <c r="AK44" s="70"/>
      <c r="AL44" s="67" t="s">
        <v>527</v>
      </c>
      <c r="AM44" s="45"/>
      <c r="AN44" s="45"/>
      <c r="AO44" s="45"/>
      <c r="AP44" s="45"/>
      <c r="AQ44" s="27"/>
      <c r="AR44" s="27"/>
      <c r="AS44" s="27"/>
      <c r="AT44" s="27"/>
      <c r="AU44" s="27"/>
      <c r="AV44" s="27"/>
      <c r="AW44" s="27"/>
      <c r="AX44" s="27"/>
      <c r="AY44" s="46"/>
      <c r="AZ44" s="46"/>
      <c r="BA44" s="46"/>
    </row>
    <row r="45" spans="3:38" ht="18" customHeight="1">
      <c r="C45" s="156" t="s">
        <v>49</v>
      </c>
      <c r="D45" s="156"/>
      <c r="E45" s="157" t="s">
        <v>50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6">
        <v>215</v>
      </c>
      <c r="V45" s="156"/>
      <c r="W45" s="158"/>
      <c r="X45" s="158"/>
      <c r="Y45" s="159">
        <v>34886478</v>
      </c>
      <c r="Z45" s="159"/>
      <c r="AA45" s="159"/>
      <c r="AB45" s="159"/>
      <c r="AC45" s="159">
        <v>37315278</v>
      </c>
      <c r="AD45" s="159"/>
      <c r="AE45" s="159"/>
      <c r="AF45" s="159"/>
      <c r="AG45" s="18"/>
      <c r="AJ45" s="77"/>
      <c r="AL45" s="78" t="s">
        <v>188</v>
      </c>
    </row>
    <row r="46" spans="3:38" ht="18" customHeight="1">
      <c r="C46" s="138" t="s">
        <v>51</v>
      </c>
      <c r="D46" s="138"/>
      <c r="E46" s="139" t="s">
        <v>52</v>
      </c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8">
        <v>216</v>
      </c>
      <c r="V46" s="138"/>
      <c r="W46" s="146"/>
      <c r="X46" s="146"/>
      <c r="Y46" s="117">
        <v>203455838</v>
      </c>
      <c r="Z46" s="117"/>
      <c r="AA46" s="117"/>
      <c r="AB46" s="117"/>
      <c r="AC46" s="117">
        <v>217637668</v>
      </c>
      <c r="AD46" s="117"/>
      <c r="AE46" s="117"/>
      <c r="AF46" s="117"/>
      <c r="AG46" s="18"/>
      <c r="AJ46" s="77"/>
      <c r="AL46" s="78" t="s">
        <v>188</v>
      </c>
    </row>
    <row r="47" spans="3:38" ht="18" customHeight="1">
      <c r="C47" s="138" t="s">
        <v>53</v>
      </c>
      <c r="D47" s="138"/>
      <c r="E47" s="139" t="s">
        <v>54</v>
      </c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8">
        <v>217</v>
      </c>
      <c r="V47" s="138"/>
      <c r="W47" s="146">
        <v>19</v>
      </c>
      <c r="X47" s="146"/>
      <c r="Y47" s="117">
        <v>36237436</v>
      </c>
      <c r="Z47" s="117"/>
      <c r="AA47" s="117"/>
      <c r="AB47" s="117"/>
      <c r="AC47" s="117">
        <v>58480463</v>
      </c>
      <c r="AD47" s="117"/>
      <c r="AE47" s="117"/>
      <c r="AF47" s="117"/>
      <c r="AG47" s="18"/>
      <c r="AJ47" s="77"/>
      <c r="AL47" s="78" t="s">
        <v>189</v>
      </c>
    </row>
    <row r="48" spans="3:42" ht="28.5" customHeight="1">
      <c r="C48" s="138" t="s">
        <v>46</v>
      </c>
      <c r="D48" s="138"/>
      <c r="E48" s="150" t="s">
        <v>55</v>
      </c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8">
        <v>218</v>
      </c>
      <c r="V48" s="138"/>
      <c r="W48" s="146"/>
      <c r="X48" s="146"/>
      <c r="Y48" s="117">
        <v>48305371</v>
      </c>
      <c r="Z48" s="117"/>
      <c r="AA48" s="117"/>
      <c r="AB48" s="117"/>
      <c r="AC48" s="117">
        <v>45487261</v>
      </c>
      <c r="AD48" s="117"/>
      <c r="AE48" s="117"/>
      <c r="AF48" s="117"/>
      <c r="AG48" s="18"/>
      <c r="AJ48" s="77"/>
      <c r="AL48" s="78" t="s">
        <v>190</v>
      </c>
      <c r="AM48" s="44"/>
      <c r="AN48" s="44"/>
      <c r="AO48" s="44">
        <f>Y48</f>
        <v>48305371</v>
      </c>
      <c r="AP48" s="44">
        <f>AC48</f>
        <v>45487261</v>
      </c>
    </row>
    <row r="49" spans="3:38" ht="28.5" customHeight="1">
      <c r="C49" s="138" t="s">
        <v>56</v>
      </c>
      <c r="D49" s="138"/>
      <c r="E49" s="150" t="s">
        <v>57</v>
      </c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8">
        <v>219</v>
      </c>
      <c r="V49" s="138"/>
      <c r="W49" s="146"/>
      <c r="X49" s="146"/>
      <c r="Y49" s="117"/>
      <c r="Z49" s="117"/>
      <c r="AA49" s="117"/>
      <c r="AB49" s="117"/>
      <c r="AC49" s="117">
        <v>649133</v>
      </c>
      <c r="AD49" s="117"/>
      <c r="AE49" s="117"/>
      <c r="AF49" s="117"/>
      <c r="AG49" s="18"/>
      <c r="AJ49" s="77"/>
      <c r="AL49" s="78" t="s">
        <v>191</v>
      </c>
    </row>
    <row r="50" spans="3:38" ht="28.5" customHeight="1">
      <c r="C50" s="138" t="s">
        <v>58</v>
      </c>
      <c r="D50" s="138"/>
      <c r="E50" s="150" t="s">
        <v>59</v>
      </c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8">
        <v>220</v>
      </c>
      <c r="V50" s="138"/>
      <c r="W50" s="146"/>
      <c r="X50" s="146"/>
      <c r="Y50" s="117">
        <v>531926</v>
      </c>
      <c r="Z50" s="117"/>
      <c r="AA50" s="117"/>
      <c r="AB50" s="117"/>
      <c r="AC50" s="117">
        <v>1661077</v>
      </c>
      <c r="AD50" s="117"/>
      <c r="AE50" s="117"/>
      <c r="AF50" s="117"/>
      <c r="AG50" s="18"/>
      <c r="AJ50" s="77"/>
      <c r="AL50" s="78" t="s">
        <v>192</v>
      </c>
    </row>
    <row r="51" spans="3:38" ht="18" customHeight="1">
      <c r="C51" s="138" t="s">
        <v>60</v>
      </c>
      <c r="D51" s="138"/>
      <c r="E51" s="139" t="s">
        <v>61</v>
      </c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8">
        <v>221</v>
      </c>
      <c r="V51" s="138"/>
      <c r="W51" s="146"/>
      <c r="X51" s="146"/>
      <c r="Y51" s="117">
        <v>110150149</v>
      </c>
      <c r="Z51" s="117"/>
      <c r="AA51" s="117"/>
      <c r="AB51" s="117"/>
      <c r="AC51" s="117">
        <v>130522644</v>
      </c>
      <c r="AD51" s="117"/>
      <c r="AE51" s="117"/>
      <c r="AF51" s="117"/>
      <c r="AG51" s="18"/>
      <c r="AJ51" s="77"/>
      <c r="AL51" s="78" t="s">
        <v>193</v>
      </c>
    </row>
    <row r="52" spans="3:38" ht="18" customHeight="1">
      <c r="C52" s="138" t="s">
        <v>62</v>
      </c>
      <c r="D52" s="138"/>
      <c r="E52" s="139" t="s">
        <v>63</v>
      </c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8">
        <v>222</v>
      </c>
      <c r="V52" s="138"/>
      <c r="W52" s="146"/>
      <c r="X52" s="146"/>
      <c r="Y52" s="117">
        <v>57188016</v>
      </c>
      <c r="Z52" s="117"/>
      <c r="AA52" s="117"/>
      <c r="AB52" s="117"/>
      <c r="AC52" s="117">
        <v>42478981</v>
      </c>
      <c r="AD52" s="117"/>
      <c r="AE52" s="117"/>
      <c r="AF52" s="117"/>
      <c r="AG52" s="18"/>
      <c r="AJ52" s="77"/>
      <c r="AL52" s="78" t="s">
        <v>194</v>
      </c>
    </row>
    <row r="53" spans="3:42" ht="34.5" customHeight="1">
      <c r="C53" s="138" t="s">
        <v>64</v>
      </c>
      <c r="D53" s="138"/>
      <c r="E53" s="152" t="s">
        <v>65</v>
      </c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38">
        <v>223</v>
      </c>
      <c r="V53" s="138"/>
      <c r="W53" s="146"/>
      <c r="X53" s="146"/>
      <c r="Y53" s="116">
        <f>Y54+Y59+Y60+Y61+Y62+Y63</f>
        <v>4411966</v>
      </c>
      <c r="Z53" s="116"/>
      <c r="AA53" s="116"/>
      <c r="AB53" s="116"/>
      <c r="AC53" s="116">
        <f>AC54+AC59+AC60+AC61+AC62+AC63</f>
        <v>1831385</v>
      </c>
      <c r="AD53" s="116"/>
      <c r="AE53" s="116"/>
      <c r="AF53" s="116"/>
      <c r="AG53" s="18"/>
      <c r="AJ53" s="77"/>
      <c r="AL53" s="67"/>
      <c r="AM53" s="44"/>
      <c r="AN53" s="44"/>
      <c r="AO53" s="44">
        <f>Y53</f>
        <v>4411966</v>
      </c>
      <c r="AP53" s="44">
        <f>AC53</f>
        <v>1831385</v>
      </c>
    </row>
    <row r="54" spans="3:38" ht="28.5" customHeight="1">
      <c r="C54" s="138" t="s">
        <v>66</v>
      </c>
      <c r="D54" s="138"/>
      <c r="E54" s="150" t="s">
        <v>519</v>
      </c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8">
        <v>224</v>
      </c>
      <c r="V54" s="138"/>
      <c r="W54" s="146"/>
      <c r="X54" s="146"/>
      <c r="Y54" s="154">
        <f>Y55+Y56+Y57+Y58</f>
        <v>0</v>
      </c>
      <c r="Z54" s="154"/>
      <c r="AA54" s="154"/>
      <c r="AB54" s="154"/>
      <c r="AC54" s="154">
        <f>AC55+AC56+AC57+AC58</f>
        <v>0</v>
      </c>
      <c r="AD54" s="154"/>
      <c r="AE54" s="154"/>
      <c r="AF54" s="154"/>
      <c r="AG54" s="18"/>
      <c r="AJ54" s="77"/>
      <c r="AL54" s="67"/>
    </row>
    <row r="55" spans="3:38" ht="15" customHeight="1">
      <c r="C55" s="138" t="s">
        <v>69</v>
      </c>
      <c r="D55" s="138"/>
      <c r="E55" s="150" t="s">
        <v>520</v>
      </c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8">
        <v>225</v>
      </c>
      <c r="V55" s="138"/>
      <c r="W55" s="146"/>
      <c r="X55" s="146"/>
      <c r="Y55" s="117"/>
      <c r="Z55" s="117"/>
      <c r="AA55" s="117"/>
      <c r="AB55" s="117"/>
      <c r="AC55" s="117"/>
      <c r="AD55" s="117"/>
      <c r="AE55" s="117"/>
      <c r="AF55" s="117"/>
      <c r="AG55" s="18"/>
      <c r="AJ55" s="77"/>
      <c r="AL55" s="78">
        <v>773</v>
      </c>
    </row>
    <row r="56" spans="3:38" ht="28.5" customHeight="1">
      <c r="C56" s="138" t="s">
        <v>70</v>
      </c>
      <c r="D56" s="138"/>
      <c r="E56" s="150" t="s">
        <v>77</v>
      </c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8">
        <v>226</v>
      </c>
      <c r="V56" s="138"/>
      <c r="W56" s="146"/>
      <c r="X56" s="146"/>
      <c r="Y56" s="117"/>
      <c r="Z56" s="117"/>
      <c r="AA56" s="117"/>
      <c r="AB56" s="117"/>
      <c r="AC56" s="117"/>
      <c r="AD56" s="117"/>
      <c r="AE56" s="117"/>
      <c r="AF56" s="117"/>
      <c r="AG56" s="18"/>
      <c r="AJ56" s="77"/>
      <c r="AL56" s="78">
        <v>770</v>
      </c>
    </row>
    <row r="57" spans="3:38" ht="28.5" customHeight="1">
      <c r="C57" s="138" t="s">
        <v>71</v>
      </c>
      <c r="D57" s="138"/>
      <c r="E57" s="150" t="s">
        <v>76</v>
      </c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8">
        <v>227</v>
      </c>
      <c r="V57" s="138"/>
      <c r="W57" s="146"/>
      <c r="X57" s="146"/>
      <c r="Y57" s="117"/>
      <c r="Z57" s="117"/>
      <c r="AA57" s="117"/>
      <c r="AB57" s="117"/>
      <c r="AC57" s="117"/>
      <c r="AD57" s="117"/>
      <c r="AE57" s="117"/>
      <c r="AF57" s="117"/>
      <c r="AG57" s="18"/>
      <c r="AJ57" s="77"/>
      <c r="AL57" s="78">
        <v>771</v>
      </c>
    </row>
    <row r="58" spans="3:38" ht="28.5" customHeight="1">
      <c r="C58" s="138" t="s">
        <v>72</v>
      </c>
      <c r="D58" s="138"/>
      <c r="E58" s="150" t="s">
        <v>73</v>
      </c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8">
        <v>228</v>
      </c>
      <c r="V58" s="138"/>
      <c r="W58" s="146"/>
      <c r="X58" s="146"/>
      <c r="Y58" s="117"/>
      <c r="Z58" s="117"/>
      <c r="AA58" s="117"/>
      <c r="AB58" s="117"/>
      <c r="AC58" s="117"/>
      <c r="AD58" s="117"/>
      <c r="AE58" s="117"/>
      <c r="AF58" s="117"/>
      <c r="AG58" s="18"/>
      <c r="AJ58" s="77"/>
      <c r="AL58" s="78">
        <v>772</v>
      </c>
    </row>
    <row r="59" spans="3:38" ht="18" customHeight="1">
      <c r="C59" s="138" t="s">
        <v>67</v>
      </c>
      <c r="D59" s="138"/>
      <c r="E59" s="139" t="s">
        <v>74</v>
      </c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8">
        <v>229</v>
      </c>
      <c r="V59" s="138"/>
      <c r="W59" s="146"/>
      <c r="X59" s="146"/>
      <c r="Y59" s="117">
        <v>48067</v>
      </c>
      <c r="Z59" s="117"/>
      <c r="AA59" s="117"/>
      <c r="AB59" s="117"/>
      <c r="AC59" s="117">
        <v>42586</v>
      </c>
      <c r="AD59" s="117"/>
      <c r="AE59" s="117"/>
      <c r="AF59" s="117"/>
      <c r="AG59" s="18"/>
      <c r="AJ59" s="77"/>
      <c r="AL59" s="78">
        <v>776</v>
      </c>
    </row>
    <row r="60" spans="3:38" ht="28.5" customHeight="1">
      <c r="C60" s="138" t="s">
        <v>68</v>
      </c>
      <c r="D60" s="138"/>
      <c r="E60" s="150" t="s">
        <v>75</v>
      </c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8">
        <v>230</v>
      </c>
      <c r="V60" s="138"/>
      <c r="W60" s="146"/>
      <c r="X60" s="146"/>
      <c r="Y60" s="117">
        <v>3303485</v>
      </c>
      <c r="Z60" s="117"/>
      <c r="AA60" s="117"/>
      <c r="AB60" s="117"/>
      <c r="AC60" s="117">
        <v>566599</v>
      </c>
      <c r="AD60" s="117"/>
      <c r="AE60" s="117"/>
      <c r="AF60" s="117"/>
      <c r="AG60" s="18"/>
      <c r="AJ60" s="77"/>
      <c r="AL60" s="78">
        <v>774</v>
      </c>
    </row>
    <row r="61" spans="3:38" ht="28.5" customHeight="1">
      <c r="C61" s="138" t="s">
        <v>78</v>
      </c>
      <c r="D61" s="138"/>
      <c r="E61" s="150" t="s">
        <v>79</v>
      </c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8">
        <v>231</v>
      </c>
      <c r="V61" s="138"/>
      <c r="W61" s="146"/>
      <c r="X61" s="146"/>
      <c r="Y61" s="117"/>
      <c r="Z61" s="117"/>
      <c r="AA61" s="117"/>
      <c r="AB61" s="117"/>
      <c r="AC61" s="117"/>
      <c r="AD61" s="117"/>
      <c r="AE61" s="117"/>
      <c r="AF61" s="117"/>
      <c r="AG61" s="18"/>
      <c r="AJ61" s="77"/>
      <c r="AL61" s="78">
        <v>775</v>
      </c>
    </row>
    <row r="62" spans="3:38" ht="28.5" customHeight="1">
      <c r="C62" s="138" t="s">
        <v>80</v>
      </c>
      <c r="D62" s="138"/>
      <c r="E62" s="150" t="s">
        <v>81</v>
      </c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8">
        <v>232</v>
      </c>
      <c r="V62" s="138"/>
      <c r="W62" s="146"/>
      <c r="X62" s="146"/>
      <c r="Y62" s="117"/>
      <c r="Z62" s="117"/>
      <c r="AA62" s="117"/>
      <c r="AB62" s="117"/>
      <c r="AC62" s="117"/>
      <c r="AD62" s="117"/>
      <c r="AE62" s="117"/>
      <c r="AF62" s="117"/>
      <c r="AG62" s="18"/>
      <c r="AJ62" s="77"/>
      <c r="AL62" s="78">
        <v>777</v>
      </c>
    </row>
    <row r="63" spans="3:38" ht="18" customHeight="1">
      <c r="C63" s="138" t="s">
        <v>82</v>
      </c>
      <c r="D63" s="138"/>
      <c r="E63" s="139" t="s">
        <v>83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8">
        <v>233</v>
      </c>
      <c r="V63" s="138"/>
      <c r="W63" s="146"/>
      <c r="X63" s="146"/>
      <c r="Y63" s="117">
        <v>1060414</v>
      </c>
      <c r="Z63" s="117"/>
      <c r="AA63" s="117"/>
      <c r="AB63" s="117"/>
      <c r="AC63" s="117">
        <v>1222200</v>
      </c>
      <c r="AD63" s="117"/>
      <c r="AE63" s="117"/>
      <c r="AF63" s="117"/>
      <c r="AG63" s="18"/>
      <c r="AJ63" s="77"/>
      <c r="AL63" s="78">
        <v>779</v>
      </c>
    </row>
    <row r="64" spans="3:42" ht="34.5" customHeight="1">
      <c r="C64" s="138" t="s">
        <v>84</v>
      </c>
      <c r="D64" s="138"/>
      <c r="E64" s="152" t="s">
        <v>85</v>
      </c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38">
        <v>234</v>
      </c>
      <c r="V64" s="138"/>
      <c r="W64" s="146"/>
      <c r="X64" s="146"/>
      <c r="Y64" s="116">
        <f>Y65+Y69+Y70+Y75+Y76+Y77</f>
        <v>57345910</v>
      </c>
      <c r="Z64" s="116"/>
      <c r="AA64" s="116"/>
      <c r="AB64" s="116"/>
      <c r="AC64" s="116">
        <f>AC65+AC69+AC70+AC75+AC76+AC77</f>
        <v>1518600</v>
      </c>
      <c r="AD64" s="116"/>
      <c r="AE64" s="116"/>
      <c r="AF64" s="116"/>
      <c r="AG64" s="18"/>
      <c r="AJ64" s="77"/>
      <c r="AL64" s="67"/>
      <c r="AM64" s="44"/>
      <c r="AN64" s="44"/>
      <c r="AO64" s="44">
        <f>Y64</f>
        <v>57345910</v>
      </c>
      <c r="AP64" s="44">
        <f>AC64</f>
        <v>1518600</v>
      </c>
    </row>
    <row r="65" spans="3:38" ht="28.5" customHeight="1">
      <c r="C65" s="138">
        <v>26</v>
      </c>
      <c r="D65" s="138"/>
      <c r="E65" s="150" t="s">
        <v>86</v>
      </c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8">
        <v>235</v>
      </c>
      <c r="V65" s="138"/>
      <c r="W65" s="146"/>
      <c r="X65" s="146"/>
      <c r="Y65" s="154">
        <f>Y66+Y67+Y68</f>
        <v>0</v>
      </c>
      <c r="Z65" s="154"/>
      <c r="AA65" s="154"/>
      <c r="AB65" s="154"/>
      <c r="AC65" s="154">
        <f>AC66+AC67+AC68</f>
        <v>0</v>
      </c>
      <c r="AD65" s="154"/>
      <c r="AE65" s="154"/>
      <c r="AF65" s="154"/>
      <c r="AG65" s="18"/>
      <c r="AJ65" s="77"/>
      <c r="AL65" s="67"/>
    </row>
    <row r="66" spans="3:38" ht="28.5" customHeight="1">
      <c r="C66" s="138" t="s">
        <v>87</v>
      </c>
      <c r="D66" s="138"/>
      <c r="E66" s="150" t="s">
        <v>88</v>
      </c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8">
        <v>236</v>
      </c>
      <c r="V66" s="138"/>
      <c r="W66" s="146"/>
      <c r="X66" s="146"/>
      <c r="Y66" s="117"/>
      <c r="Z66" s="117"/>
      <c r="AA66" s="117"/>
      <c r="AB66" s="117"/>
      <c r="AC66" s="117"/>
      <c r="AD66" s="117"/>
      <c r="AE66" s="117"/>
      <c r="AF66" s="117"/>
      <c r="AG66" s="18"/>
      <c r="AJ66" s="77"/>
      <c r="AL66" s="78">
        <v>470</v>
      </c>
    </row>
    <row r="67" spans="3:38" ht="28.5" customHeight="1">
      <c r="C67" s="138" t="s">
        <v>89</v>
      </c>
      <c r="D67" s="138"/>
      <c r="E67" s="150" t="s">
        <v>90</v>
      </c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8">
        <v>237</v>
      </c>
      <c r="V67" s="138"/>
      <c r="W67" s="146"/>
      <c r="X67" s="146"/>
      <c r="Y67" s="117"/>
      <c r="Z67" s="117"/>
      <c r="AA67" s="117"/>
      <c r="AB67" s="117"/>
      <c r="AC67" s="117"/>
      <c r="AD67" s="117"/>
      <c r="AE67" s="117"/>
      <c r="AF67" s="117"/>
      <c r="AG67" s="18"/>
      <c r="AJ67" s="77"/>
      <c r="AL67" s="78">
        <v>471</v>
      </c>
    </row>
    <row r="68" spans="3:38" ht="18" customHeight="1">
      <c r="C68" s="138" t="s">
        <v>91</v>
      </c>
      <c r="D68" s="138"/>
      <c r="E68" s="150" t="s">
        <v>92</v>
      </c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8">
        <v>238</v>
      </c>
      <c r="V68" s="138"/>
      <c r="W68" s="146"/>
      <c r="X68" s="146"/>
      <c r="Y68" s="117"/>
      <c r="Z68" s="117"/>
      <c r="AA68" s="117"/>
      <c r="AB68" s="117"/>
      <c r="AC68" s="117"/>
      <c r="AD68" s="117"/>
      <c r="AE68" s="117"/>
      <c r="AF68" s="117"/>
      <c r="AG68" s="18"/>
      <c r="AJ68" s="77"/>
      <c r="AL68" s="78">
        <v>472</v>
      </c>
    </row>
    <row r="69" spans="3:38" ht="28.5" customHeight="1">
      <c r="C69" s="138" t="s">
        <v>93</v>
      </c>
      <c r="D69" s="138"/>
      <c r="E69" s="150" t="s">
        <v>94</v>
      </c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8">
        <v>239</v>
      </c>
      <c r="V69" s="138"/>
      <c r="W69" s="146"/>
      <c r="X69" s="146"/>
      <c r="Y69" s="117">
        <v>52802673</v>
      </c>
      <c r="Z69" s="117"/>
      <c r="AA69" s="117"/>
      <c r="AB69" s="117"/>
      <c r="AC69" s="117">
        <v>1508784</v>
      </c>
      <c r="AD69" s="117"/>
      <c r="AE69" s="117"/>
      <c r="AF69" s="117"/>
      <c r="AG69" s="18"/>
      <c r="AJ69" s="77"/>
      <c r="AL69" s="78">
        <v>474</v>
      </c>
    </row>
    <row r="70" spans="3:38" ht="28.5" customHeight="1">
      <c r="C70" s="138" t="s">
        <v>95</v>
      </c>
      <c r="D70" s="138"/>
      <c r="E70" s="150" t="s">
        <v>96</v>
      </c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8">
        <v>240</v>
      </c>
      <c r="V70" s="138"/>
      <c r="W70" s="146"/>
      <c r="X70" s="146"/>
      <c r="Y70" s="117">
        <v>12144</v>
      </c>
      <c r="Z70" s="117"/>
      <c r="AA70" s="117"/>
      <c r="AB70" s="117"/>
      <c r="AC70" s="117">
        <v>9816</v>
      </c>
      <c r="AD70" s="117"/>
      <c r="AE70" s="117"/>
      <c r="AF70" s="117"/>
      <c r="AG70" s="18"/>
      <c r="AJ70" s="77"/>
      <c r="AK70" s="6"/>
      <c r="AL70" s="78">
        <v>475</v>
      </c>
    </row>
    <row r="71" spans="3:53" s="5" customFormat="1" ht="7.5" customHeight="1">
      <c r="C71" s="63"/>
      <c r="D71" s="63"/>
      <c r="E71" s="72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3"/>
      <c r="V71" s="63"/>
      <c r="W71" s="63"/>
      <c r="X71" s="63"/>
      <c r="Y71" s="68"/>
      <c r="Z71" s="68"/>
      <c r="AA71" s="68"/>
      <c r="AB71" s="68"/>
      <c r="AC71" s="68"/>
      <c r="AD71" s="68"/>
      <c r="AE71" s="68"/>
      <c r="AF71" s="68"/>
      <c r="AG71" s="19"/>
      <c r="AJ71" s="25"/>
      <c r="AK71" s="7"/>
      <c r="AL71" s="36"/>
      <c r="AM71" s="45"/>
      <c r="AN71" s="45"/>
      <c r="AO71" s="45"/>
      <c r="AP71" s="45"/>
      <c r="AQ71" s="27"/>
      <c r="AR71" s="27"/>
      <c r="AS71" s="27"/>
      <c r="AT71" s="27"/>
      <c r="AU71" s="27"/>
      <c r="AV71" s="27"/>
      <c r="AW71" s="27"/>
      <c r="AX71" s="27"/>
      <c r="AY71" s="46"/>
      <c r="AZ71" s="46"/>
      <c r="BA71" s="46"/>
    </row>
    <row r="72" spans="3:38" ht="15" customHeight="1">
      <c r="C72" s="111" t="s">
        <v>17</v>
      </c>
      <c r="D72" s="111"/>
      <c r="E72" s="119" t="s">
        <v>18</v>
      </c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32" t="s">
        <v>516</v>
      </c>
      <c r="V72" s="132"/>
      <c r="W72" s="149" t="s">
        <v>16</v>
      </c>
      <c r="X72" s="149"/>
      <c r="Y72" s="119" t="s">
        <v>15</v>
      </c>
      <c r="Z72" s="119"/>
      <c r="AA72" s="119"/>
      <c r="AB72" s="119"/>
      <c r="AC72" s="119"/>
      <c r="AD72" s="119"/>
      <c r="AE72" s="119"/>
      <c r="AF72" s="119"/>
      <c r="AG72" s="18"/>
      <c r="AJ72" s="140" t="s">
        <v>180</v>
      </c>
      <c r="AK72" s="4"/>
      <c r="AL72" s="155" t="s">
        <v>195</v>
      </c>
    </row>
    <row r="73" spans="3:38" ht="24.75" customHeight="1">
      <c r="C73" s="111"/>
      <c r="D73" s="111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32"/>
      <c r="V73" s="132"/>
      <c r="W73" s="149"/>
      <c r="X73" s="149"/>
      <c r="Y73" s="148" t="s">
        <v>227</v>
      </c>
      <c r="Z73" s="148"/>
      <c r="AA73" s="148"/>
      <c r="AB73" s="148"/>
      <c r="AC73" s="148" t="s">
        <v>14</v>
      </c>
      <c r="AD73" s="148"/>
      <c r="AE73" s="148"/>
      <c r="AF73" s="148"/>
      <c r="AG73" s="18"/>
      <c r="AJ73" s="141"/>
      <c r="AK73" s="3"/>
      <c r="AL73" s="147"/>
    </row>
    <row r="74" spans="3:38" ht="10.5" customHeight="1">
      <c r="C74" s="119">
        <v>1</v>
      </c>
      <c r="D74" s="119"/>
      <c r="E74" s="119">
        <v>2</v>
      </c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>
        <v>3</v>
      </c>
      <c r="V74" s="119"/>
      <c r="W74" s="119">
        <v>4</v>
      </c>
      <c r="X74" s="119"/>
      <c r="Y74" s="119">
        <v>5</v>
      </c>
      <c r="Z74" s="119"/>
      <c r="AA74" s="119"/>
      <c r="AB74" s="119"/>
      <c r="AC74" s="119">
        <v>6</v>
      </c>
      <c r="AD74" s="119"/>
      <c r="AE74" s="119"/>
      <c r="AF74" s="119"/>
      <c r="AG74" s="18"/>
      <c r="AJ74" s="67" t="s">
        <v>526</v>
      </c>
      <c r="AK74" s="48"/>
      <c r="AL74" s="67" t="s">
        <v>527</v>
      </c>
    </row>
    <row r="75" spans="3:38" ht="28.5" customHeight="1">
      <c r="C75" s="138" t="s">
        <v>97</v>
      </c>
      <c r="D75" s="138"/>
      <c r="E75" s="150" t="s">
        <v>98</v>
      </c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8">
        <v>241</v>
      </c>
      <c r="V75" s="138"/>
      <c r="W75" s="146"/>
      <c r="X75" s="146"/>
      <c r="Y75" s="117"/>
      <c r="Z75" s="117"/>
      <c r="AA75" s="117"/>
      <c r="AB75" s="117"/>
      <c r="AC75" s="117"/>
      <c r="AD75" s="117"/>
      <c r="AE75" s="117"/>
      <c r="AF75" s="117"/>
      <c r="AG75" s="18"/>
      <c r="AJ75" s="77"/>
      <c r="AL75" s="78">
        <v>477</v>
      </c>
    </row>
    <row r="76" spans="3:38" ht="28.5" customHeight="1">
      <c r="C76" s="138" t="s">
        <v>99</v>
      </c>
      <c r="D76" s="138"/>
      <c r="E76" s="150" t="s">
        <v>100</v>
      </c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8">
        <v>242</v>
      </c>
      <c r="V76" s="138"/>
      <c r="W76" s="146"/>
      <c r="X76" s="146"/>
      <c r="Y76" s="117"/>
      <c r="Z76" s="117"/>
      <c r="AA76" s="117"/>
      <c r="AB76" s="117"/>
      <c r="AC76" s="117"/>
      <c r="AD76" s="117"/>
      <c r="AE76" s="117"/>
      <c r="AF76" s="117"/>
      <c r="AG76" s="18"/>
      <c r="AJ76" s="77"/>
      <c r="AL76" s="78">
        <v>476</v>
      </c>
    </row>
    <row r="77" spans="3:38" ht="18" customHeight="1">
      <c r="C77" s="138" t="s">
        <v>10</v>
      </c>
      <c r="D77" s="138"/>
      <c r="E77" s="139" t="s">
        <v>101</v>
      </c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8">
        <v>243</v>
      </c>
      <c r="V77" s="138"/>
      <c r="W77" s="146"/>
      <c r="X77" s="146"/>
      <c r="Y77" s="117">
        <v>4531093</v>
      </c>
      <c r="Z77" s="117"/>
      <c r="AA77" s="117"/>
      <c r="AB77" s="117"/>
      <c r="AC77" s="117"/>
      <c r="AD77" s="117"/>
      <c r="AE77" s="117"/>
      <c r="AF77" s="117"/>
      <c r="AG77" s="18"/>
      <c r="AJ77" s="77"/>
      <c r="AL77" s="78">
        <v>479</v>
      </c>
    </row>
    <row r="78" spans="3:38" ht="18" customHeight="1">
      <c r="C78" s="138" t="s">
        <v>102</v>
      </c>
      <c r="D78" s="138"/>
      <c r="E78" s="139" t="s">
        <v>103</v>
      </c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8">
        <v>244</v>
      </c>
      <c r="V78" s="138"/>
      <c r="W78" s="146"/>
      <c r="X78" s="146"/>
      <c r="Y78" s="117"/>
      <c r="Z78" s="117"/>
      <c r="AA78" s="117"/>
      <c r="AB78" s="117"/>
      <c r="AC78" s="117"/>
      <c r="AD78" s="117"/>
      <c r="AE78" s="117"/>
      <c r="AF78" s="117"/>
      <c r="AG78" s="18"/>
      <c r="AJ78" s="77"/>
      <c r="AL78" s="78">
        <v>780</v>
      </c>
    </row>
    <row r="79" spans="3:38" ht="18" customHeight="1">
      <c r="C79" s="138" t="s">
        <v>104</v>
      </c>
      <c r="D79" s="138"/>
      <c r="E79" s="139" t="s">
        <v>105</v>
      </c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8">
        <v>245</v>
      </c>
      <c r="V79" s="138"/>
      <c r="W79" s="146"/>
      <c r="X79" s="146"/>
      <c r="Y79" s="117"/>
      <c r="Z79" s="117"/>
      <c r="AA79" s="117"/>
      <c r="AB79" s="117"/>
      <c r="AC79" s="117"/>
      <c r="AD79" s="117"/>
      <c r="AE79" s="117"/>
      <c r="AF79" s="117"/>
      <c r="AG79" s="18"/>
      <c r="AJ79" s="77"/>
      <c r="AL79" s="78">
        <v>480</v>
      </c>
    </row>
    <row r="80" spans="3:40" ht="28.5" customHeight="1">
      <c r="C80" s="138" t="s">
        <v>106</v>
      </c>
      <c r="D80" s="138"/>
      <c r="E80" s="150" t="s">
        <v>107</v>
      </c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8">
        <v>246</v>
      </c>
      <c r="V80" s="138"/>
      <c r="W80" s="146"/>
      <c r="X80" s="146"/>
      <c r="Y80" s="154">
        <f>IF(AM80&gt;0,AM80,0)</f>
        <v>75735415</v>
      </c>
      <c r="Z80" s="154"/>
      <c r="AA80" s="154"/>
      <c r="AB80" s="154"/>
      <c r="AC80" s="154">
        <f>IF(AN80&gt;0,AN80,0)</f>
        <v>5995327</v>
      </c>
      <c r="AD80" s="154"/>
      <c r="AE80" s="154"/>
      <c r="AF80" s="154"/>
      <c r="AG80" s="18"/>
      <c r="AJ80" s="77"/>
      <c r="AL80" s="67"/>
      <c r="AM80" s="44">
        <f>Y26+Y53+Y78-Y30+Y31-Y33-Y64-Y79</f>
        <v>75735415</v>
      </c>
      <c r="AN80" s="44">
        <f>AC26+AC53+AC78-AC30+AC31-AC33-AC64-AC79</f>
        <v>5995327</v>
      </c>
    </row>
    <row r="81" spans="3:40" ht="28.5" customHeight="1">
      <c r="C81" s="138" t="s">
        <v>108</v>
      </c>
      <c r="D81" s="138"/>
      <c r="E81" s="150" t="s">
        <v>109</v>
      </c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8">
        <v>247</v>
      </c>
      <c r="V81" s="138"/>
      <c r="W81" s="146"/>
      <c r="X81" s="146"/>
      <c r="Y81" s="154">
        <f>IF(AM81&gt;0,AM81,0)</f>
        <v>0</v>
      </c>
      <c r="Z81" s="154"/>
      <c r="AA81" s="154"/>
      <c r="AB81" s="154"/>
      <c r="AC81" s="154">
        <f>IF(AN81&gt;0,AN81,0)</f>
        <v>0</v>
      </c>
      <c r="AD81" s="154"/>
      <c r="AE81" s="154"/>
      <c r="AF81" s="154"/>
      <c r="AG81" s="18"/>
      <c r="AJ81" s="77"/>
      <c r="AL81" s="67"/>
      <c r="AM81" s="44">
        <f>Y30-Y31+Y33+Y64+Y79-Y26-Y53-Y78</f>
        <v>-75735415</v>
      </c>
      <c r="AN81" s="44">
        <f>AC30-AC31+AC33+AC64+AC79-AC26-AC53-AC78</f>
        <v>-5995327</v>
      </c>
    </row>
    <row r="82" spans="3:38" ht="18" customHeight="1">
      <c r="C82" s="138" t="s">
        <v>110</v>
      </c>
      <c r="D82" s="138"/>
      <c r="E82" s="139" t="s">
        <v>111</v>
      </c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8">
        <v>248</v>
      </c>
      <c r="V82" s="138"/>
      <c r="W82" s="146"/>
      <c r="X82" s="146"/>
      <c r="Y82" s="117"/>
      <c r="Z82" s="117"/>
      <c r="AA82" s="117"/>
      <c r="AB82" s="117"/>
      <c r="AC82" s="117"/>
      <c r="AD82" s="117"/>
      <c r="AE82" s="117"/>
      <c r="AF82" s="117"/>
      <c r="AG82" s="18"/>
      <c r="AJ82" s="77"/>
      <c r="AL82" s="78">
        <v>781</v>
      </c>
    </row>
    <row r="83" spans="3:38" ht="18" customHeight="1">
      <c r="C83" s="138" t="s">
        <v>112</v>
      </c>
      <c r="D83" s="138"/>
      <c r="E83" s="139" t="s">
        <v>113</v>
      </c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8">
        <v>249</v>
      </c>
      <c r="V83" s="138"/>
      <c r="W83" s="146"/>
      <c r="X83" s="146"/>
      <c r="Y83" s="117"/>
      <c r="Z83" s="117"/>
      <c r="AA83" s="117"/>
      <c r="AB83" s="117"/>
      <c r="AC83" s="117"/>
      <c r="AD83" s="117"/>
      <c r="AE83" s="117"/>
      <c r="AF83" s="117"/>
      <c r="AG83" s="18"/>
      <c r="AJ83" s="77"/>
      <c r="AL83" s="78">
        <v>481</v>
      </c>
    </row>
    <row r="84" spans="3:42" ht="18" customHeight="1">
      <c r="C84" s="138" t="s">
        <v>114</v>
      </c>
      <c r="D84" s="138"/>
      <c r="E84" s="139" t="s">
        <v>115</v>
      </c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8">
        <v>250</v>
      </c>
      <c r="V84" s="138"/>
      <c r="W84" s="146"/>
      <c r="X84" s="146"/>
      <c r="Y84" s="154">
        <f>IF(AM84=Y80,Y80+Y82)</f>
        <v>75735415</v>
      </c>
      <c r="Z84" s="154"/>
      <c r="AA84" s="154"/>
      <c r="AB84" s="154"/>
      <c r="AC84" s="154">
        <f>IF(AN84=AC80,AC80+AC82)</f>
        <v>5995327</v>
      </c>
      <c r="AD84" s="154"/>
      <c r="AE84" s="154"/>
      <c r="AF84" s="154"/>
      <c r="AG84" s="18"/>
      <c r="AJ84" s="77"/>
      <c r="AL84" s="78">
        <v>800</v>
      </c>
      <c r="AM84" s="44">
        <f>Y80-Y83</f>
        <v>75735415</v>
      </c>
      <c r="AN84" s="44">
        <f>AC80-AC83</f>
        <v>5995327</v>
      </c>
      <c r="AO84" s="44">
        <f>Y84</f>
        <v>75735415</v>
      </c>
      <c r="AP84" s="44">
        <f>AC84</f>
        <v>5995327</v>
      </c>
    </row>
    <row r="85" spans="3:40" ht="18" customHeight="1">
      <c r="C85" s="138" t="s">
        <v>116</v>
      </c>
      <c r="D85" s="138"/>
      <c r="E85" s="139" t="s">
        <v>117</v>
      </c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8">
        <v>251</v>
      </c>
      <c r="V85" s="138"/>
      <c r="W85" s="146"/>
      <c r="X85" s="146"/>
      <c r="Y85" s="154">
        <f>IF(AM85=Y81,Y81+Y83)</f>
        <v>0</v>
      </c>
      <c r="Z85" s="154"/>
      <c r="AA85" s="154"/>
      <c r="AB85" s="154"/>
      <c r="AC85" s="154">
        <f>IF(AN85=AC81,AC81+AC83)</f>
        <v>0</v>
      </c>
      <c r="AD85" s="154"/>
      <c r="AE85" s="154"/>
      <c r="AF85" s="154"/>
      <c r="AG85" s="18"/>
      <c r="AJ85" s="77"/>
      <c r="AL85" s="78">
        <v>801</v>
      </c>
      <c r="AM85" s="44">
        <f>Y81-Y82</f>
        <v>0</v>
      </c>
      <c r="AN85" s="44">
        <f>AC81-AC82</f>
        <v>0</v>
      </c>
    </row>
    <row r="86" spans="3:38" ht="18" customHeight="1">
      <c r="C86" s="138" t="s">
        <v>118</v>
      </c>
      <c r="D86" s="138"/>
      <c r="E86" s="139" t="s">
        <v>119</v>
      </c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8">
        <v>252</v>
      </c>
      <c r="V86" s="138"/>
      <c r="W86" s="146"/>
      <c r="X86" s="146"/>
      <c r="Y86" s="117">
        <v>7798688</v>
      </c>
      <c r="Z86" s="117"/>
      <c r="AA86" s="117"/>
      <c r="AB86" s="117"/>
      <c r="AC86" s="117">
        <v>3938824</v>
      </c>
      <c r="AD86" s="117"/>
      <c r="AE86" s="117"/>
      <c r="AF86" s="117"/>
      <c r="AG86" s="18"/>
      <c r="AJ86" s="77"/>
      <c r="AL86" s="78">
        <v>810</v>
      </c>
    </row>
    <row r="87" spans="3:38" ht="18" customHeight="1">
      <c r="C87" s="138" t="s">
        <v>120</v>
      </c>
      <c r="D87" s="138"/>
      <c r="E87" s="139" t="s">
        <v>121</v>
      </c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8">
        <v>253</v>
      </c>
      <c r="V87" s="138"/>
      <c r="W87" s="146"/>
      <c r="X87" s="146"/>
      <c r="Y87" s="117"/>
      <c r="Z87" s="117"/>
      <c r="AA87" s="117"/>
      <c r="AB87" s="117"/>
      <c r="AC87" s="117"/>
      <c r="AD87" s="117"/>
      <c r="AE87" s="117"/>
      <c r="AF87" s="117"/>
      <c r="AG87" s="18"/>
      <c r="AJ87" s="77"/>
      <c r="AL87" s="78">
        <v>811</v>
      </c>
    </row>
    <row r="88" spans="3:38" ht="18" customHeight="1">
      <c r="C88" s="138" t="s">
        <v>122</v>
      </c>
      <c r="D88" s="138"/>
      <c r="E88" s="139" t="s">
        <v>123</v>
      </c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8">
        <v>254</v>
      </c>
      <c r="V88" s="138"/>
      <c r="W88" s="146"/>
      <c r="X88" s="146"/>
      <c r="Y88" s="117"/>
      <c r="Z88" s="117"/>
      <c r="AA88" s="117"/>
      <c r="AB88" s="117"/>
      <c r="AC88" s="117"/>
      <c r="AD88" s="117"/>
      <c r="AE88" s="117"/>
      <c r="AF88" s="117"/>
      <c r="AG88" s="18"/>
      <c r="AJ88" s="77"/>
      <c r="AL88" s="78">
        <v>812</v>
      </c>
    </row>
    <row r="89" spans="3:40" ht="30" customHeight="1">
      <c r="C89" s="138" t="s">
        <v>124</v>
      </c>
      <c r="D89" s="138"/>
      <c r="E89" s="150" t="s">
        <v>125</v>
      </c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8">
        <v>255</v>
      </c>
      <c r="V89" s="138"/>
      <c r="W89" s="146"/>
      <c r="X89" s="146"/>
      <c r="Y89" s="154">
        <f>IF(AM89&gt;0,AM89,0)</f>
        <v>67936727</v>
      </c>
      <c r="Z89" s="154"/>
      <c r="AA89" s="154"/>
      <c r="AB89" s="154"/>
      <c r="AC89" s="154">
        <f>IF(AN89&gt;0,AN89,0)</f>
        <v>2056503</v>
      </c>
      <c r="AD89" s="154"/>
      <c r="AE89" s="154"/>
      <c r="AF89" s="154"/>
      <c r="AG89" s="18"/>
      <c r="AJ89" s="77"/>
      <c r="AL89" s="78">
        <v>820</v>
      </c>
      <c r="AM89" s="44">
        <f>Y84-Y86+Y87-Y88</f>
        <v>67936727</v>
      </c>
      <c r="AN89" s="44">
        <f>AC84-AC86+AC87-AC88</f>
        <v>2056503</v>
      </c>
    </row>
    <row r="90" spans="3:40" ht="30" customHeight="1">
      <c r="C90" s="138" t="s">
        <v>126</v>
      </c>
      <c r="D90" s="138"/>
      <c r="E90" s="150" t="s">
        <v>127</v>
      </c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8">
        <v>256</v>
      </c>
      <c r="V90" s="138"/>
      <c r="W90" s="146"/>
      <c r="X90" s="146"/>
      <c r="Y90" s="154">
        <f>IF(Y89&gt;0,0,AM90)</f>
        <v>0</v>
      </c>
      <c r="Z90" s="154"/>
      <c r="AA90" s="154"/>
      <c r="AB90" s="154"/>
      <c r="AC90" s="154">
        <f>IF(AN89&gt;0,0,AN90)</f>
        <v>0</v>
      </c>
      <c r="AD90" s="154"/>
      <c r="AE90" s="154"/>
      <c r="AF90" s="154"/>
      <c r="AG90" s="18"/>
      <c r="AJ90" s="77"/>
      <c r="AL90" s="78">
        <v>821</v>
      </c>
      <c r="AM90" s="44">
        <f>Y85+Y86-Y87+Y88</f>
        <v>7798688</v>
      </c>
      <c r="AN90" s="44">
        <f>AC85+AC86-AC87+AC88</f>
        <v>3938824</v>
      </c>
    </row>
    <row r="91" spans="3:42" ht="30" customHeight="1">
      <c r="C91" s="138" t="s">
        <v>128</v>
      </c>
      <c r="D91" s="138"/>
      <c r="E91" s="150" t="s">
        <v>532</v>
      </c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8">
        <v>257</v>
      </c>
      <c r="V91" s="138"/>
      <c r="W91" s="146"/>
      <c r="X91" s="146"/>
      <c r="Y91" s="117"/>
      <c r="Z91" s="117"/>
      <c r="AA91" s="117"/>
      <c r="AB91" s="117"/>
      <c r="AC91" s="117">
        <v>2373</v>
      </c>
      <c r="AD91" s="117"/>
      <c r="AE91" s="117"/>
      <c r="AF91" s="117"/>
      <c r="AG91" s="18"/>
      <c r="AJ91" s="77"/>
      <c r="AL91" s="67"/>
      <c r="AM91" s="44">
        <f>Y91</f>
        <v>0</v>
      </c>
      <c r="AN91" s="44">
        <f>AC91</f>
        <v>2373</v>
      </c>
      <c r="AO91" s="44">
        <f>Y91</f>
        <v>0</v>
      </c>
      <c r="AP91" s="44">
        <f>AC91</f>
        <v>2373</v>
      </c>
    </row>
    <row r="92" spans="3:38" ht="18" customHeight="1">
      <c r="C92" s="138" t="s">
        <v>129</v>
      </c>
      <c r="D92" s="138"/>
      <c r="E92" s="139" t="s">
        <v>130</v>
      </c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8">
        <v>258</v>
      </c>
      <c r="V92" s="138"/>
      <c r="W92" s="146"/>
      <c r="X92" s="146"/>
      <c r="Y92" s="117">
        <v>12</v>
      </c>
      <c r="Z92" s="117"/>
      <c r="AA92" s="117"/>
      <c r="AB92" s="117"/>
      <c r="AC92" s="117">
        <v>12</v>
      </c>
      <c r="AD92" s="117"/>
      <c r="AE92" s="117"/>
      <c r="AF92" s="117"/>
      <c r="AG92" s="18"/>
      <c r="AJ92" s="77"/>
      <c r="AL92" s="67"/>
    </row>
    <row r="93" spans="3:38" ht="23.25" customHeight="1">
      <c r="C93" s="120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2"/>
      <c r="AG93" s="18"/>
      <c r="AJ93" s="77"/>
      <c r="AL93" s="67"/>
    </row>
    <row r="94" spans="3:40" ht="18" customHeight="1">
      <c r="C94" s="138" t="s">
        <v>131</v>
      </c>
      <c r="D94" s="138"/>
      <c r="E94" s="139" t="s">
        <v>132</v>
      </c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8">
        <v>259</v>
      </c>
      <c r="V94" s="138"/>
      <c r="W94" s="146"/>
      <c r="X94" s="146"/>
      <c r="Y94" s="154">
        <f>IF(AM94&gt;0,AM94,-AM95)</f>
        <v>67936727</v>
      </c>
      <c r="Z94" s="154"/>
      <c r="AA94" s="154"/>
      <c r="AB94" s="154"/>
      <c r="AC94" s="154">
        <f>IF(AN94&gt;0,AN94,-AN95)</f>
        <v>2056503</v>
      </c>
      <c r="AD94" s="154"/>
      <c r="AE94" s="154"/>
      <c r="AF94" s="154"/>
      <c r="AG94" s="18"/>
      <c r="AJ94" s="77"/>
      <c r="AL94" s="67"/>
      <c r="AM94" s="44">
        <f>Y89</f>
        <v>67936727</v>
      </c>
      <c r="AN94" s="44">
        <f>AC89</f>
        <v>2056503</v>
      </c>
    </row>
    <row r="95" spans="3:40" ht="30" customHeight="1">
      <c r="C95" s="138" t="s">
        <v>133</v>
      </c>
      <c r="D95" s="138"/>
      <c r="E95" s="150" t="s">
        <v>134</v>
      </c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8">
        <v>260</v>
      </c>
      <c r="V95" s="138"/>
      <c r="W95" s="146"/>
      <c r="X95" s="146"/>
      <c r="Y95" s="117">
        <f>Y94</f>
        <v>67936727</v>
      </c>
      <c r="Z95" s="117"/>
      <c r="AA95" s="117"/>
      <c r="AB95" s="117"/>
      <c r="AC95" s="117">
        <f>AC94</f>
        <v>2056503</v>
      </c>
      <c r="AD95" s="117"/>
      <c r="AE95" s="117"/>
      <c r="AF95" s="117"/>
      <c r="AG95" s="18"/>
      <c r="AJ95" s="77"/>
      <c r="AL95" s="78">
        <v>830</v>
      </c>
      <c r="AM95" s="44">
        <f>Y90</f>
        <v>0</v>
      </c>
      <c r="AN95" s="44">
        <f>AC90</f>
        <v>0</v>
      </c>
    </row>
    <row r="96" spans="3:38" ht="18" customHeight="1">
      <c r="C96" s="138" t="s">
        <v>135</v>
      </c>
      <c r="D96" s="138"/>
      <c r="E96" s="139" t="s">
        <v>139</v>
      </c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8">
        <v>261</v>
      </c>
      <c r="V96" s="138"/>
      <c r="W96" s="146"/>
      <c r="X96" s="146"/>
      <c r="Y96" s="117"/>
      <c r="Z96" s="117"/>
      <c r="AA96" s="117"/>
      <c r="AB96" s="117"/>
      <c r="AC96" s="117"/>
      <c r="AD96" s="117"/>
      <c r="AE96" s="117"/>
      <c r="AF96" s="117"/>
      <c r="AG96" s="18"/>
      <c r="AJ96" s="77"/>
      <c r="AL96" s="78">
        <v>831</v>
      </c>
    </row>
    <row r="97" spans="3:38" ht="28.5" customHeight="1">
      <c r="C97" s="138" t="s">
        <v>136</v>
      </c>
      <c r="D97" s="138"/>
      <c r="E97" s="160" t="s">
        <v>137</v>
      </c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2"/>
      <c r="U97" s="138">
        <v>262</v>
      </c>
      <c r="V97" s="138"/>
      <c r="W97" s="146"/>
      <c r="X97" s="146"/>
      <c r="Y97" s="163"/>
      <c r="Z97" s="164"/>
      <c r="AA97" s="164"/>
      <c r="AB97" s="165"/>
      <c r="AC97" s="117"/>
      <c r="AD97" s="117"/>
      <c r="AE97" s="117"/>
      <c r="AF97" s="117"/>
      <c r="AG97" s="18"/>
      <c r="AJ97" s="77"/>
      <c r="AL97" s="78">
        <v>832</v>
      </c>
    </row>
    <row r="98" spans="3:38" ht="18" customHeight="1">
      <c r="C98" s="138" t="s">
        <v>140</v>
      </c>
      <c r="D98" s="138"/>
      <c r="E98" s="139" t="s">
        <v>138</v>
      </c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8">
        <v>263</v>
      </c>
      <c r="V98" s="138"/>
      <c r="W98" s="146"/>
      <c r="X98" s="146"/>
      <c r="Y98" s="163"/>
      <c r="Z98" s="164"/>
      <c r="AA98" s="164"/>
      <c r="AB98" s="165"/>
      <c r="AC98" s="117"/>
      <c r="AD98" s="117"/>
      <c r="AE98" s="117"/>
      <c r="AF98" s="117"/>
      <c r="AG98" s="18"/>
      <c r="AJ98" s="77"/>
      <c r="AL98" s="78">
        <v>833</v>
      </c>
    </row>
    <row r="99" spans="3:38" ht="18" customHeight="1">
      <c r="C99" s="138" t="s">
        <v>141</v>
      </c>
      <c r="D99" s="138"/>
      <c r="E99" s="139" t="s">
        <v>142</v>
      </c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8">
        <v>264</v>
      </c>
      <c r="V99" s="138"/>
      <c r="W99" s="146"/>
      <c r="X99" s="146"/>
      <c r="Y99" s="117"/>
      <c r="Z99" s="117"/>
      <c r="AA99" s="117"/>
      <c r="AB99" s="117"/>
      <c r="AC99" s="117"/>
      <c r="AD99" s="117"/>
      <c r="AE99" s="117"/>
      <c r="AF99" s="117"/>
      <c r="AG99" s="18"/>
      <c r="AJ99" s="77"/>
      <c r="AL99" s="67"/>
    </row>
    <row r="100" spans="3:38" ht="18" customHeight="1">
      <c r="C100" s="138" t="s">
        <v>143</v>
      </c>
      <c r="D100" s="138"/>
      <c r="E100" s="139" t="s">
        <v>144</v>
      </c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8">
        <v>265</v>
      </c>
      <c r="V100" s="138"/>
      <c r="W100" s="146"/>
      <c r="X100" s="146"/>
      <c r="Y100" s="117"/>
      <c r="Z100" s="117"/>
      <c r="AA100" s="117"/>
      <c r="AB100" s="117"/>
      <c r="AC100" s="117"/>
      <c r="AD100" s="117"/>
      <c r="AE100" s="117"/>
      <c r="AF100" s="117"/>
      <c r="AG100" s="18"/>
      <c r="AJ100" s="77"/>
      <c r="AL100" s="67"/>
    </row>
    <row r="101" spans="3:38" ht="18" customHeight="1">
      <c r="C101" s="138" t="s">
        <v>145</v>
      </c>
      <c r="D101" s="138"/>
      <c r="E101" s="139" t="s">
        <v>146</v>
      </c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8">
        <v>266</v>
      </c>
      <c r="V101" s="138"/>
      <c r="W101" s="146"/>
      <c r="X101" s="146"/>
      <c r="Y101" s="117"/>
      <c r="Z101" s="117"/>
      <c r="AA101" s="117"/>
      <c r="AB101" s="117"/>
      <c r="AC101" s="117"/>
      <c r="AD101" s="117"/>
      <c r="AE101" s="117"/>
      <c r="AF101" s="117"/>
      <c r="AG101" s="18"/>
      <c r="AJ101" s="77"/>
      <c r="AL101" s="67"/>
    </row>
    <row r="102" spans="3:38" ht="28.5" customHeight="1">
      <c r="C102" s="138" t="s">
        <v>147</v>
      </c>
      <c r="D102" s="138"/>
      <c r="E102" s="150" t="s">
        <v>148</v>
      </c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8">
        <v>267</v>
      </c>
      <c r="V102" s="138"/>
      <c r="W102" s="146"/>
      <c r="X102" s="146"/>
      <c r="Y102" s="117"/>
      <c r="Z102" s="117"/>
      <c r="AA102" s="117"/>
      <c r="AB102" s="117"/>
      <c r="AC102" s="117"/>
      <c r="AD102" s="117"/>
      <c r="AE102" s="117"/>
      <c r="AF102" s="117"/>
      <c r="AG102" s="18"/>
      <c r="AJ102" s="77"/>
      <c r="AL102" s="67"/>
    </row>
    <row r="103" spans="3:38" ht="28.5" customHeight="1">
      <c r="C103" s="138" t="s">
        <v>149</v>
      </c>
      <c r="D103" s="138"/>
      <c r="E103" s="150" t="s">
        <v>150</v>
      </c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8">
        <v>268</v>
      </c>
      <c r="V103" s="138"/>
      <c r="W103" s="146"/>
      <c r="X103" s="146"/>
      <c r="Y103" s="117"/>
      <c r="Z103" s="117"/>
      <c r="AA103" s="117"/>
      <c r="AB103" s="117"/>
      <c r="AC103" s="117"/>
      <c r="AD103" s="117"/>
      <c r="AE103" s="117"/>
      <c r="AF103" s="117"/>
      <c r="AG103" s="18"/>
      <c r="AJ103" s="80"/>
      <c r="AL103" s="31"/>
    </row>
    <row r="104" spans="3:53" s="5" customFormat="1" ht="1.5" customHeight="1">
      <c r="C104" s="166"/>
      <c r="D104" s="166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8"/>
      <c r="V104" s="168"/>
      <c r="W104" s="169"/>
      <c r="X104" s="169"/>
      <c r="Y104" s="170"/>
      <c r="Z104" s="170"/>
      <c r="AA104" s="170"/>
      <c r="AB104" s="170"/>
      <c r="AC104" s="170"/>
      <c r="AD104" s="170"/>
      <c r="AE104" s="170"/>
      <c r="AF104" s="170"/>
      <c r="AG104" s="19"/>
      <c r="AM104" s="45"/>
      <c r="AN104" s="45"/>
      <c r="AO104" s="45"/>
      <c r="AP104" s="45"/>
      <c r="AQ104" s="27"/>
      <c r="AR104" s="27"/>
      <c r="AS104" s="27"/>
      <c r="AT104" s="27"/>
      <c r="AU104" s="27"/>
      <c r="AV104" s="27"/>
      <c r="AW104" s="27"/>
      <c r="AX104" s="27"/>
      <c r="AY104" s="46"/>
      <c r="AZ104" s="46"/>
      <c r="BA104" s="46"/>
    </row>
    <row r="105" spans="3:33" ht="15.75">
      <c r="C105" s="130" t="s">
        <v>151</v>
      </c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8"/>
    </row>
    <row r="106" spans="3:33" ht="12" customHeight="1">
      <c r="C106" s="18"/>
      <c r="J106" s="136" t="s">
        <v>11</v>
      </c>
      <c r="K106" s="136"/>
      <c r="L106" s="136"/>
      <c r="M106" s="136"/>
      <c r="N106" s="136"/>
      <c r="O106" s="171" t="e">
        <f>#REF!</f>
        <v>#REF!</v>
      </c>
      <c r="P106" s="171"/>
      <c r="Q106" s="171"/>
      <c r="R106" s="2" t="s">
        <v>12</v>
      </c>
      <c r="S106" s="137" t="e">
        <f>#REF!</f>
        <v>#REF!</v>
      </c>
      <c r="T106" s="137"/>
      <c r="U106" s="137"/>
      <c r="V106" s="189" t="e">
        <f>#REF!</f>
        <v>#REF!</v>
      </c>
      <c r="W106" s="189"/>
      <c r="X106" s="190" t="e">
        <f>#REF!</f>
        <v>#REF!</v>
      </c>
      <c r="Y106" s="190"/>
      <c r="AG106" s="18"/>
    </row>
    <row r="107" spans="3:33" ht="4.5" customHeight="1">
      <c r="C107" s="18"/>
      <c r="K107" s="32"/>
      <c r="L107" s="32"/>
      <c r="M107" s="32"/>
      <c r="N107" s="32"/>
      <c r="O107" s="32"/>
      <c r="P107" s="74"/>
      <c r="Q107" s="74"/>
      <c r="R107" s="74"/>
      <c r="T107" s="33"/>
      <c r="U107" s="33"/>
      <c r="W107" s="33"/>
      <c r="AG107" s="18"/>
    </row>
    <row r="108" spans="3:38" ht="15" customHeight="1">
      <c r="C108" s="111" t="s">
        <v>17</v>
      </c>
      <c r="D108" s="111"/>
      <c r="E108" s="119" t="s">
        <v>18</v>
      </c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32" t="s">
        <v>516</v>
      </c>
      <c r="V108" s="132"/>
      <c r="W108" s="149" t="s">
        <v>16</v>
      </c>
      <c r="X108" s="149"/>
      <c r="Y108" s="119" t="s">
        <v>15</v>
      </c>
      <c r="Z108" s="119"/>
      <c r="AA108" s="119"/>
      <c r="AB108" s="119"/>
      <c r="AC108" s="119"/>
      <c r="AD108" s="119"/>
      <c r="AE108" s="119"/>
      <c r="AF108" s="119"/>
      <c r="AG108" s="18"/>
      <c r="AJ108" s="140" t="s">
        <v>180</v>
      </c>
      <c r="AK108" s="4"/>
      <c r="AL108" s="155" t="s">
        <v>195</v>
      </c>
    </row>
    <row r="109" spans="3:38" ht="21.75" customHeight="1">
      <c r="C109" s="111"/>
      <c r="D109" s="111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32"/>
      <c r="V109" s="132"/>
      <c r="W109" s="149"/>
      <c r="X109" s="149"/>
      <c r="Y109" s="148" t="s">
        <v>227</v>
      </c>
      <c r="Z109" s="148"/>
      <c r="AA109" s="148"/>
      <c r="AB109" s="148"/>
      <c r="AC109" s="148" t="s">
        <v>14</v>
      </c>
      <c r="AD109" s="148"/>
      <c r="AE109" s="148"/>
      <c r="AF109" s="148"/>
      <c r="AG109" s="18"/>
      <c r="AJ109" s="141"/>
      <c r="AK109" s="3"/>
      <c r="AL109" s="147"/>
    </row>
    <row r="110" spans="3:38" ht="10.5" customHeight="1">
      <c r="C110" s="119">
        <v>1</v>
      </c>
      <c r="D110" s="119"/>
      <c r="E110" s="119">
        <v>2</v>
      </c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>
        <v>3</v>
      </c>
      <c r="V110" s="119"/>
      <c r="W110" s="119">
        <v>4</v>
      </c>
      <c r="X110" s="119"/>
      <c r="Y110" s="119">
        <v>5</v>
      </c>
      <c r="Z110" s="119"/>
      <c r="AA110" s="119"/>
      <c r="AB110" s="119"/>
      <c r="AC110" s="119">
        <v>6</v>
      </c>
      <c r="AD110" s="119"/>
      <c r="AE110" s="119"/>
      <c r="AF110" s="119"/>
      <c r="AG110" s="18"/>
      <c r="AJ110" s="67" t="s">
        <v>526</v>
      </c>
      <c r="AK110" s="48"/>
      <c r="AL110" s="67" t="s">
        <v>527</v>
      </c>
    </row>
    <row r="111" spans="3:38" ht="18" customHeight="1">
      <c r="C111" s="138" t="s">
        <v>20</v>
      </c>
      <c r="D111" s="138"/>
      <c r="E111" s="139" t="s">
        <v>152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8">
        <v>269</v>
      </c>
      <c r="V111" s="138"/>
      <c r="W111" s="146"/>
      <c r="X111" s="146"/>
      <c r="Y111" s="116">
        <f>AM94</f>
        <v>67936727</v>
      </c>
      <c r="Z111" s="116"/>
      <c r="AA111" s="116"/>
      <c r="AB111" s="116"/>
      <c r="AC111" s="116">
        <f>AN94</f>
        <v>2056503</v>
      </c>
      <c r="AD111" s="116"/>
      <c r="AE111" s="116"/>
      <c r="AF111" s="116"/>
      <c r="AG111" s="100"/>
      <c r="AJ111" s="80"/>
      <c r="AL111" s="67"/>
    </row>
    <row r="112" spans="3:38" ht="18" customHeight="1">
      <c r="C112" s="138" t="s">
        <v>21</v>
      </c>
      <c r="D112" s="138"/>
      <c r="E112" s="139" t="s">
        <v>153</v>
      </c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8">
        <v>270</v>
      </c>
      <c r="V112" s="138"/>
      <c r="W112" s="146"/>
      <c r="X112" s="146"/>
      <c r="Y112" s="172">
        <f>AM95</f>
        <v>0</v>
      </c>
      <c r="Z112" s="172"/>
      <c r="AA112" s="172"/>
      <c r="AB112" s="172"/>
      <c r="AC112" s="172">
        <f>AN95</f>
        <v>0</v>
      </c>
      <c r="AD112" s="172"/>
      <c r="AE112" s="172"/>
      <c r="AF112" s="172"/>
      <c r="AG112" s="100"/>
      <c r="AJ112" s="80"/>
      <c r="AL112" s="47"/>
    </row>
    <row r="113" spans="3:40" ht="39" customHeight="1">
      <c r="C113" s="138" t="s">
        <v>23</v>
      </c>
      <c r="D113" s="138"/>
      <c r="E113" s="150" t="s">
        <v>536</v>
      </c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8">
        <v>271</v>
      </c>
      <c r="V113" s="138"/>
      <c r="W113" s="146"/>
      <c r="X113" s="146"/>
      <c r="Y113" s="116">
        <f>IF(AM113&gt;0,AM113,0)</f>
        <v>0</v>
      </c>
      <c r="Z113" s="116"/>
      <c r="AA113" s="116"/>
      <c r="AB113" s="116"/>
      <c r="AC113" s="116">
        <f>IF(AN113&gt;0,AN113,0)</f>
        <v>0</v>
      </c>
      <c r="AD113" s="116"/>
      <c r="AE113" s="116"/>
      <c r="AF113" s="116"/>
      <c r="AG113" s="100"/>
      <c r="AJ113" s="80"/>
      <c r="AL113" s="47"/>
      <c r="AM113" s="99">
        <f>Y115+Y117+Y119+Y121+Y123+Y125-Y116-Y118-Y120-Y122-Y124-Y126</f>
        <v>0</v>
      </c>
      <c r="AN113" s="99">
        <f>AC115+AC117+AC119+AC121+AC123+AC125-AC116-AC118-AC120-AC122-AC124-AC126</f>
        <v>0</v>
      </c>
    </row>
    <row r="114" spans="3:40" ht="39" customHeight="1">
      <c r="C114" s="138" t="s">
        <v>25</v>
      </c>
      <c r="D114" s="138"/>
      <c r="E114" s="150" t="s">
        <v>533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8">
        <v>272</v>
      </c>
      <c r="V114" s="138"/>
      <c r="W114" s="146"/>
      <c r="X114" s="146"/>
      <c r="Y114" s="116">
        <f>IF(AM114&lt;0,0,AM114)</f>
        <v>0</v>
      </c>
      <c r="Z114" s="116"/>
      <c r="AA114" s="116"/>
      <c r="AB114" s="116"/>
      <c r="AC114" s="116">
        <f>IF(AN114&lt;0,0,AN114)</f>
        <v>0</v>
      </c>
      <c r="AD114" s="116"/>
      <c r="AE114" s="116"/>
      <c r="AF114" s="116"/>
      <c r="AG114" s="100"/>
      <c r="AJ114" s="80"/>
      <c r="AL114" s="47"/>
      <c r="AM114" s="99">
        <f>Y116+Y118+Y120+Y122+Y124+Y126-Y115-Y117-Y119-Y121-Y123-Y125</f>
        <v>0</v>
      </c>
      <c r="AN114" s="99">
        <f>AC116+AC118+AC120+AC122+AC124+AC126-AC115-AC117-AC119-AC121-AC123-AC125</f>
        <v>0</v>
      </c>
    </row>
    <row r="115" spans="3:38" ht="27" customHeight="1">
      <c r="C115" s="138" t="s">
        <v>32</v>
      </c>
      <c r="D115" s="138"/>
      <c r="E115" s="150" t="s">
        <v>154</v>
      </c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8">
        <v>273</v>
      </c>
      <c r="V115" s="138"/>
      <c r="W115" s="146"/>
      <c r="X115" s="146"/>
      <c r="Y115" s="117"/>
      <c r="Z115" s="117"/>
      <c r="AA115" s="117"/>
      <c r="AB115" s="117"/>
      <c r="AC115" s="117"/>
      <c r="AD115" s="117"/>
      <c r="AE115" s="117"/>
      <c r="AF115" s="117"/>
      <c r="AG115" s="100"/>
      <c r="AJ115" s="80"/>
      <c r="AL115" s="78">
        <v>840</v>
      </c>
    </row>
    <row r="116" spans="3:38" ht="27" customHeight="1">
      <c r="C116" s="173" t="s">
        <v>34</v>
      </c>
      <c r="D116" s="173"/>
      <c r="E116" s="160" t="s">
        <v>159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2"/>
      <c r="U116" s="138">
        <v>274</v>
      </c>
      <c r="V116" s="138"/>
      <c r="W116" s="146"/>
      <c r="X116" s="146"/>
      <c r="Y116" s="117"/>
      <c r="Z116" s="117"/>
      <c r="AA116" s="117"/>
      <c r="AB116" s="117"/>
      <c r="AC116" s="117"/>
      <c r="AD116" s="117"/>
      <c r="AE116" s="117"/>
      <c r="AF116" s="117"/>
      <c r="AG116" s="100"/>
      <c r="AJ116" s="80"/>
      <c r="AL116" s="78">
        <v>841</v>
      </c>
    </row>
    <row r="117" spans="3:38" ht="27" customHeight="1">
      <c r="C117" s="173" t="s">
        <v>35</v>
      </c>
      <c r="D117" s="173"/>
      <c r="E117" s="160" t="s">
        <v>162</v>
      </c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2"/>
      <c r="U117" s="138">
        <v>275</v>
      </c>
      <c r="V117" s="138"/>
      <c r="W117" s="146"/>
      <c r="X117" s="146"/>
      <c r="Y117" s="117"/>
      <c r="Z117" s="117"/>
      <c r="AA117" s="117"/>
      <c r="AB117" s="117"/>
      <c r="AC117" s="117"/>
      <c r="AD117" s="117"/>
      <c r="AE117" s="117"/>
      <c r="AF117" s="117"/>
      <c r="AG117" s="100"/>
      <c r="AJ117" s="80"/>
      <c r="AL117" s="78">
        <v>842</v>
      </c>
    </row>
    <row r="118" spans="3:38" ht="27" customHeight="1">
      <c r="C118" s="173" t="s">
        <v>37</v>
      </c>
      <c r="D118" s="173"/>
      <c r="E118" s="160" t="s">
        <v>163</v>
      </c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2"/>
      <c r="U118" s="138">
        <v>276</v>
      </c>
      <c r="V118" s="138"/>
      <c r="W118" s="146"/>
      <c r="X118" s="146"/>
      <c r="Y118" s="117"/>
      <c r="Z118" s="117"/>
      <c r="AA118" s="117"/>
      <c r="AB118" s="117"/>
      <c r="AC118" s="117"/>
      <c r="AD118" s="117"/>
      <c r="AE118" s="117"/>
      <c r="AF118" s="117"/>
      <c r="AG118" s="100"/>
      <c r="AJ118" s="80"/>
      <c r="AL118" s="78">
        <v>843</v>
      </c>
    </row>
    <row r="119" spans="3:38" ht="27" customHeight="1">
      <c r="C119" s="173" t="s">
        <v>39</v>
      </c>
      <c r="D119" s="173"/>
      <c r="E119" s="160" t="s">
        <v>164</v>
      </c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2"/>
      <c r="U119" s="138">
        <v>277</v>
      </c>
      <c r="V119" s="138"/>
      <c r="W119" s="146"/>
      <c r="X119" s="146"/>
      <c r="Y119" s="117"/>
      <c r="Z119" s="117"/>
      <c r="AA119" s="117"/>
      <c r="AB119" s="117"/>
      <c r="AC119" s="117"/>
      <c r="AD119" s="117"/>
      <c r="AE119" s="117"/>
      <c r="AF119" s="117"/>
      <c r="AG119" s="100"/>
      <c r="AJ119" s="80"/>
      <c r="AL119" s="78">
        <v>844</v>
      </c>
    </row>
    <row r="120" spans="3:38" ht="27" customHeight="1">
      <c r="C120" s="173" t="s">
        <v>40</v>
      </c>
      <c r="D120" s="173"/>
      <c r="E120" s="160" t="s">
        <v>165</v>
      </c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2"/>
      <c r="U120" s="138">
        <v>278</v>
      </c>
      <c r="V120" s="138"/>
      <c r="W120" s="146"/>
      <c r="X120" s="146"/>
      <c r="Y120" s="117"/>
      <c r="Z120" s="117"/>
      <c r="AA120" s="117"/>
      <c r="AB120" s="117"/>
      <c r="AC120" s="117"/>
      <c r="AD120" s="117"/>
      <c r="AE120" s="117"/>
      <c r="AF120" s="117"/>
      <c r="AG120" s="100"/>
      <c r="AJ120" s="80"/>
      <c r="AL120" s="78">
        <v>845</v>
      </c>
    </row>
    <row r="121" spans="3:38" ht="27" customHeight="1">
      <c r="C121" s="173" t="s">
        <v>42</v>
      </c>
      <c r="D121" s="173"/>
      <c r="E121" s="160" t="s">
        <v>166</v>
      </c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2"/>
      <c r="U121" s="138">
        <v>279</v>
      </c>
      <c r="V121" s="138"/>
      <c r="W121" s="146"/>
      <c r="X121" s="146"/>
      <c r="Y121" s="117"/>
      <c r="Z121" s="117"/>
      <c r="AA121" s="117"/>
      <c r="AB121" s="117"/>
      <c r="AC121" s="117"/>
      <c r="AD121" s="117"/>
      <c r="AE121" s="117"/>
      <c r="AF121" s="117"/>
      <c r="AG121" s="100"/>
      <c r="AJ121" s="80"/>
      <c r="AL121" s="78">
        <v>846</v>
      </c>
    </row>
    <row r="122" spans="3:38" ht="27" customHeight="1">
      <c r="C122" s="173" t="s">
        <v>44</v>
      </c>
      <c r="D122" s="173"/>
      <c r="E122" s="160" t="s">
        <v>167</v>
      </c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2"/>
      <c r="U122" s="138">
        <v>280</v>
      </c>
      <c r="V122" s="138"/>
      <c r="W122" s="146"/>
      <c r="X122" s="146"/>
      <c r="Y122" s="117"/>
      <c r="Z122" s="117"/>
      <c r="AA122" s="117"/>
      <c r="AB122" s="117"/>
      <c r="AC122" s="117"/>
      <c r="AD122" s="117"/>
      <c r="AE122" s="117"/>
      <c r="AF122" s="117"/>
      <c r="AG122" s="100"/>
      <c r="AJ122" s="80"/>
      <c r="AL122" s="78">
        <v>847</v>
      </c>
    </row>
    <row r="123" spans="3:38" ht="27" customHeight="1">
      <c r="C123" s="173" t="s">
        <v>46</v>
      </c>
      <c r="D123" s="173"/>
      <c r="E123" s="160" t="s">
        <v>168</v>
      </c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2"/>
      <c r="U123" s="138">
        <v>281</v>
      </c>
      <c r="V123" s="138"/>
      <c r="W123" s="146"/>
      <c r="X123" s="146"/>
      <c r="Y123" s="117"/>
      <c r="Z123" s="117"/>
      <c r="AA123" s="117"/>
      <c r="AB123" s="117"/>
      <c r="AC123" s="117"/>
      <c r="AD123" s="117"/>
      <c r="AE123" s="117"/>
      <c r="AF123" s="117"/>
      <c r="AG123" s="100"/>
      <c r="AJ123" s="80"/>
      <c r="AL123" s="78">
        <v>848</v>
      </c>
    </row>
    <row r="124" spans="3:38" ht="27" customHeight="1">
      <c r="C124" s="173" t="s">
        <v>56</v>
      </c>
      <c r="D124" s="173"/>
      <c r="E124" s="160" t="s">
        <v>169</v>
      </c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2"/>
      <c r="U124" s="138">
        <v>282</v>
      </c>
      <c r="V124" s="138"/>
      <c r="W124" s="146"/>
      <c r="X124" s="146"/>
      <c r="Y124" s="117"/>
      <c r="Z124" s="117"/>
      <c r="AA124" s="117"/>
      <c r="AB124" s="117"/>
      <c r="AC124" s="117"/>
      <c r="AD124" s="117"/>
      <c r="AE124" s="117"/>
      <c r="AF124" s="117"/>
      <c r="AG124" s="100"/>
      <c r="AJ124" s="80"/>
      <c r="AL124" s="78">
        <v>849</v>
      </c>
    </row>
    <row r="125" spans="3:38" ht="27" customHeight="1">
      <c r="C125" s="173" t="s">
        <v>58</v>
      </c>
      <c r="D125" s="173"/>
      <c r="E125" s="160" t="s">
        <v>170</v>
      </c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2"/>
      <c r="U125" s="138">
        <v>283</v>
      </c>
      <c r="V125" s="138"/>
      <c r="W125" s="146"/>
      <c r="X125" s="146"/>
      <c r="Y125" s="117"/>
      <c r="Z125" s="117"/>
      <c r="AA125" s="117"/>
      <c r="AB125" s="117"/>
      <c r="AC125" s="117"/>
      <c r="AD125" s="117"/>
      <c r="AE125" s="117"/>
      <c r="AF125" s="117"/>
      <c r="AG125" s="100"/>
      <c r="AJ125" s="80"/>
      <c r="AL125" s="78">
        <v>850</v>
      </c>
    </row>
    <row r="126" spans="3:38" ht="27" customHeight="1">
      <c r="C126" s="173" t="s">
        <v>60</v>
      </c>
      <c r="D126" s="173"/>
      <c r="E126" s="160" t="s">
        <v>171</v>
      </c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2"/>
      <c r="U126" s="138">
        <v>284</v>
      </c>
      <c r="V126" s="138"/>
      <c r="W126" s="146"/>
      <c r="X126" s="146"/>
      <c r="Y126" s="117"/>
      <c r="Z126" s="117"/>
      <c r="AA126" s="117"/>
      <c r="AB126" s="117"/>
      <c r="AC126" s="117"/>
      <c r="AD126" s="117"/>
      <c r="AE126" s="117"/>
      <c r="AF126" s="117"/>
      <c r="AG126" s="100"/>
      <c r="AJ126" s="80"/>
      <c r="AL126" s="78">
        <v>851</v>
      </c>
    </row>
    <row r="127" spans="3:38" ht="27" customHeight="1">
      <c r="C127" s="173" t="s">
        <v>62</v>
      </c>
      <c r="D127" s="173"/>
      <c r="E127" s="160" t="s">
        <v>172</v>
      </c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2"/>
      <c r="U127" s="138">
        <v>285</v>
      </c>
      <c r="V127" s="138"/>
      <c r="W127" s="146"/>
      <c r="X127" s="146"/>
      <c r="Y127" s="117"/>
      <c r="Z127" s="117"/>
      <c r="AA127" s="117"/>
      <c r="AB127" s="117"/>
      <c r="AC127" s="117"/>
      <c r="AD127" s="117"/>
      <c r="AE127" s="117"/>
      <c r="AF127" s="117"/>
      <c r="AG127" s="100"/>
      <c r="AJ127" s="80"/>
      <c r="AL127" s="78">
        <v>860</v>
      </c>
    </row>
    <row r="128" spans="3:38" ht="18" customHeight="1">
      <c r="C128" s="173" t="s">
        <v>64</v>
      </c>
      <c r="D128" s="173"/>
      <c r="E128" s="174" t="s">
        <v>157</v>
      </c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2"/>
      <c r="U128" s="138">
        <v>286</v>
      </c>
      <c r="V128" s="138"/>
      <c r="W128" s="146"/>
      <c r="X128" s="146"/>
      <c r="Y128" s="154">
        <f>Y113</f>
        <v>0</v>
      </c>
      <c r="Z128" s="154"/>
      <c r="AA128" s="154"/>
      <c r="AB128" s="154"/>
      <c r="AC128" s="154">
        <f>AC113</f>
        <v>0</v>
      </c>
      <c r="AD128" s="154"/>
      <c r="AE128" s="154"/>
      <c r="AF128" s="154"/>
      <c r="AG128" s="100"/>
      <c r="AJ128" s="80"/>
      <c r="AL128" s="78">
        <v>870</v>
      </c>
    </row>
    <row r="129" spans="3:38" ht="27" customHeight="1">
      <c r="C129" s="173" t="s">
        <v>66</v>
      </c>
      <c r="D129" s="173"/>
      <c r="E129" s="160" t="s">
        <v>534</v>
      </c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2"/>
      <c r="U129" s="138">
        <v>287</v>
      </c>
      <c r="V129" s="138"/>
      <c r="W129" s="146"/>
      <c r="X129" s="146"/>
      <c r="Y129" s="117"/>
      <c r="Z129" s="117"/>
      <c r="AA129" s="117"/>
      <c r="AB129" s="117"/>
      <c r="AC129" s="117"/>
      <c r="AD129" s="117"/>
      <c r="AE129" s="117"/>
      <c r="AF129" s="117"/>
      <c r="AG129" s="100"/>
      <c r="AJ129" s="80"/>
      <c r="AL129" s="78">
        <v>871</v>
      </c>
    </row>
    <row r="130" spans="3:40" ht="27" customHeight="1">
      <c r="C130" s="173" t="s">
        <v>67</v>
      </c>
      <c r="D130" s="173"/>
      <c r="E130" s="160" t="s">
        <v>173</v>
      </c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2"/>
      <c r="U130" s="138">
        <v>288</v>
      </c>
      <c r="V130" s="138"/>
      <c r="W130" s="146"/>
      <c r="X130" s="146"/>
      <c r="Y130" s="154">
        <f>Y111+Y128</f>
        <v>67936727</v>
      </c>
      <c r="Z130" s="154"/>
      <c r="AA130" s="154"/>
      <c r="AB130" s="154"/>
      <c r="AC130" s="154">
        <f>AC111+AC128</f>
        <v>2056503</v>
      </c>
      <c r="AD130" s="154"/>
      <c r="AE130" s="154"/>
      <c r="AF130" s="154"/>
      <c r="AG130" s="100"/>
      <c r="AJ130" s="80"/>
      <c r="AL130" s="78">
        <v>880</v>
      </c>
      <c r="AM130" s="44">
        <f>Y111+Y128</f>
        <v>67936727</v>
      </c>
      <c r="AN130" s="44">
        <f>Z111+Z128</f>
        <v>0</v>
      </c>
    </row>
    <row r="131" spans="3:40" ht="27" customHeight="1">
      <c r="C131" s="173" t="s">
        <v>155</v>
      </c>
      <c r="D131" s="173"/>
      <c r="E131" s="160" t="s">
        <v>174</v>
      </c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2"/>
      <c r="U131" s="138">
        <v>289</v>
      </c>
      <c r="V131" s="138"/>
      <c r="W131" s="146"/>
      <c r="X131" s="146"/>
      <c r="Y131" s="117"/>
      <c r="Z131" s="117"/>
      <c r="AA131" s="117"/>
      <c r="AB131" s="117"/>
      <c r="AC131" s="117"/>
      <c r="AD131" s="117"/>
      <c r="AE131" s="117"/>
      <c r="AF131" s="117"/>
      <c r="AG131" s="100"/>
      <c r="AJ131" s="80"/>
      <c r="AL131" s="78">
        <v>881</v>
      </c>
      <c r="AM131" s="44">
        <f>Y128-Y112</f>
        <v>0</v>
      </c>
      <c r="AN131" s="44">
        <f>Z128-Z112</f>
        <v>0</v>
      </c>
    </row>
    <row r="132" spans="3:38" ht="27" customHeight="1">
      <c r="C132" s="173" t="s">
        <v>161</v>
      </c>
      <c r="D132" s="173"/>
      <c r="E132" s="160" t="s">
        <v>158</v>
      </c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2"/>
      <c r="U132" s="138">
        <v>290</v>
      </c>
      <c r="V132" s="138"/>
      <c r="W132" s="146"/>
      <c r="X132" s="146"/>
      <c r="Y132" s="117"/>
      <c r="Z132" s="117"/>
      <c r="AA132" s="117"/>
      <c r="AB132" s="117"/>
      <c r="AC132" s="117"/>
      <c r="AD132" s="117"/>
      <c r="AE132" s="117"/>
      <c r="AF132" s="117"/>
      <c r="AG132" s="100"/>
      <c r="AJ132" s="80"/>
      <c r="AL132" s="67"/>
    </row>
    <row r="133" spans="3:38" ht="27" customHeight="1">
      <c r="C133" s="173" t="s">
        <v>68</v>
      </c>
      <c r="D133" s="173"/>
      <c r="E133" s="160" t="s">
        <v>175</v>
      </c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2"/>
      <c r="U133" s="138">
        <v>291</v>
      </c>
      <c r="V133" s="138"/>
      <c r="W133" s="146"/>
      <c r="X133" s="146"/>
      <c r="Y133" s="175">
        <f>Y112+Y114</f>
        <v>0</v>
      </c>
      <c r="Z133" s="175"/>
      <c r="AA133" s="175"/>
      <c r="AB133" s="175"/>
      <c r="AC133" s="175">
        <f>AC112+AC114</f>
        <v>0</v>
      </c>
      <c r="AD133" s="175"/>
      <c r="AE133" s="175"/>
      <c r="AF133" s="175"/>
      <c r="AG133" s="100"/>
      <c r="AJ133" s="80"/>
      <c r="AL133" s="67"/>
    </row>
    <row r="134" spans="3:38" ht="27" customHeight="1">
      <c r="C134" s="173" t="s">
        <v>156</v>
      </c>
      <c r="D134" s="173"/>
      <c r="E134" s="160" t="s">
        <v>176</v>
      </c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2"/>
      <c r="U134" s="138">
        <v>292</v>
      </c>
      <c r="V134" s="138"/>
      <c r="W134" s="146"/>
      <c r="X134" s="146"/>
      <c r="Y134" s="117"/>
      <c r="Z134" s="117"/>
      <c r="AA134" s="117"/>
      <c r="AB134" s="117"/>
      <c r="AC134" s="117"/>
      <c r="AD134" s="117"/>
      <c r="AE134" s="117"/>
      <c r="AF134" s="117"/>
      <c r="AG134" s="100"/>
      <c r="AJ134" s="80"/>
      <c r="AL134" s="78">
        <v>882</v>
      </c>
    </row>
    <row r="135" spans="3:38" ht="27" customHeight="1">
      <c r="C135" s="173" t="s">
        <v>160</v>
      </c>
      <c r="D135" s="173"/>
      <c r="E135" s="160" t="s">
        <v>177</v>
      </c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2"/>
      <c r="U135" s="138">
        <v>293</v>
      </c>
      <c r="V135" s="138"/>
      <c r="W135" s="146"/>
      <c r="X135" s="146"/>
      <c r="Y135" s="117"/>
      <c r="Z135" s="117"/>
      <c r="AA135" s="117"/>
      <c r="AB135" s="117"/>
      <c r="AC135" s="117"/>
      <c r="AD135" s="117"/>
      <c r="AE135" s="117"/>
      <c r="AF135" s="117"/>
      <c r="AG135" s="100"/>
      <c r="AJ135" s="80"/>
      <c r="AL135" s="78">
        <v>883</v>
      </c>
    </row>
    <row r="136" spans="3:33" ht="20.25" customHeight="1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</row>
    <row r="137" spans="3:33" ht="15">
      <c r="C137" s="35" t="s">
        <v>528</v>
      </c>
      <c r="I137" s="34"/>
      <c r="J137" s="34"/>
      <c r="K137" s="34"/>
      <c r="L137" s="34"/>
      <c r="M137" s="34"/>
      <c r="N137" s="118" t="s">
        <v>556</v>
      </c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8" t="s">
        <v>529</v>
      </c>
      <c r="AE137" s="18"/>
      <c r="AF137" s="18"/>
      <c r="AG137" s="18"/>
    </row>
    <row r="138" spans="3:33" ht="3" customHeight="1">
      <c r="C138" s="35"/>
      <c r="I138" s="34"/>
      <c r="J138" s="34"/>
      <c r="K138" s="34"/>
      <c r="L138" s="34"/>
      <c r="M138" s="34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18"/>
      <c r="AE138" s="18"/>
      <c r="AF138" s="18"/>
      <c r="AG138" s="18"/>
    </row>
    <row r="139" spans="3:33" ht="18.75" customHeight="1">
      <c r="C139" s="76">
        <v>0</v>
      </c>
      <c r="D139" s="76">
        <v>2</v>
      </c>
      <c r="E139" s="76">
        <v>2</v>
      </c>
      <c r="F139" s="76">
        <v>0</v>
      </c>
      <c r="I139" s="34"/>
      <c r="J139" s="34"/>
      <c r="K139" s="34"/>
      <c r="L139" s="34"/>
      <c r="M139" s="34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18"/>
      <c r="AE139" s="18"/>
      <c r="AF139" s="18"/>
      <c r="AG139" s="18"/>
    </row>
    <row r="140" spans="3:33" ht="15" customHeight="1">
      <c r="C140" s="191" t="s">
        <v>537</v>
      </c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8"/>
    </row>
    <row r="141" spans="3:33" ht="11.25" customHeight="1">
      <c r="C141" s="18" t="s">
        <v>538</v>
      </c>
      <c r="D141" s="50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18"/>
    </row>
    <row r="142" spans="3:33" ht="21" customHeight="1">
      <c r="C142" s="115" t="s">
        <v>539</v>
      </c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4" t="e">
        <f>#REF!</f>
        <v>#REF!</v>
      </c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8"/>
    </row>
    <row r="143" spans="3:33" ht="3" customHeight="1"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18"/>
    </row>
    <row r="144" spans="3:33" ht="15" customHeight="1">
      <c r="C144" s="115" t="s">
        <v>540</v>
      </c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77" t="e">
        <f>#REF!</f>
        <v>#REF!</v>
      </c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8"/>
    </row>
    <row r="145" spans="3:33" ht="15">
      <c r="C145" s="108" t="s">
        <v>541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8"/>
    </row>
    <row r="146" spans="3:33" ht="15"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18"/>
    </row>
    <row r="147" spans="3:33" ht="15">
      <c r="C147" s="115" t="s">
        <v>542</v>
      </c>
      <c r="D147" s="115"/>
      <c r="E147" s="115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8"/>
      <c r="S147" s="66" t="s">
        <v>178</v>
      </c>
      <c r="T147" s="8"/>
      <c r="U147" s="112" t="e">
        <f>#REF!</f>
        <v>#REF!</v>
      </c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8"/>
    </row>
    <row r="148" spans="3:33" ht="3" customHeight="1">
      <c r="C148" s="66"/>
      <c r="D148" s="66"/>
      <c r="E148" s="66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8"/>
      <c r="S148" s="66"/>
      <c r="T148" s="8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8"/>
    </row>
    <row r="149" spans="3:33" ht="18" customHeight="1">
      <c r="C149" s="18" t="s">
        <v>553</v>
      </c>
      <c r="D149" s="22"/>
      <c r="E149" s="52"/>
      <c r="F149" s="180" t="e">
        <f>#REF!</f>
        <v>#REF!</v>
      </c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8"/>
      <c r="S149" s="23" t="s">
        <v>179</v>
      </c>
      <c r="T149" s="18"/>
      <c r="U149" s="183" t="e">
        <f>#REF!</f>
        <v>#REF!</v>
      </c>
      <c r="V149" s="183"/>
      <c r="W149" s="183"/>
      <c r="X149" s="183"/>
      <c r="Y149" s="183"/>
      <c r="Z149" s="186" t="e">
        <f>#REF!</f>
        <v>#REF!</v>
      </c>
      <c r="AA149" s="186"/>
      <c r="AB149" s="186"/>
      <c r="AC149" s="186"/>
      <c r="AD149" s="186"/>
      <c r="AE149" s="186"/>
      <c r="AF149" s="186"/>
      <c r="AG149" s="18"/>
    </row>
    <row r="150" spans="3:33" ht="2.25" customHeight="1">
      <c r="C150" s="18"/>
      <c r="D150" s="18"/>
      <c r="E150" s="18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18"/>
      <c r="S150" s="66"/>
      <c r="T150" s="18"/>
      <c r="U150" s="62"/>
      <c r="V150" s="62"/>
      <c r="W150" s="62"/>
      <c r="X150" s="62"/>
      <c r="Y150" s="62"/>
      <c r="Z150" s="62"/>
      <c r="AA150" s="62"/>
      <c r="AB150" s="62"/>
      <c r="AC150" s="63"/>
      <c r="AD150" s="63"/>
      <c r="AE150" s="63"/>
      <c r="AF150" s="63"/>
      <c r="AG150" s="18"/>
    </row>
    <row r="151" spans="3:33" ht="18" customHeight="1">
      <c r="C151" s="23" t="s">
        <v>179</v>
      </c>
      <c r="D151" s="23"/>
      <c r="E151" s="23"/>
      <c r="F151" s="183" t="e">
        <f>#REF!</f>
        <v>#REF!</v>
      </c>
      <c r="G151" s="187"/>
      <c r="H151" s="187"/>
      <c r="I151" s="187"/>
      <c r="J151" s="187"/>
      <c r="K151" s="184" t="e">
        <f>#REF!</f>
        <v>#REF!</v>
      </c>
      <c r="L151" s="185"/>
      <c r="M151" s="185"/>
      <c r="N151" s="185"/>
      <c r="O151" s="185"/>
      <c r="P151" s="185"/>
      <c r="Q151" s="185"/>
      <c r="R151" s="18"/>
      <c r="S151" s="18"/>
      <c r="T151" s="18"/>
      <c r="U151" s="182" t="s">
        <v>543</v>
      </c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"/>
    </row>
    <row r="152" spans="3:33" ht="1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14" t="e">
        <f>#REF!</f>
        <v>#REF!</v>
      </c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8"/>
    </row>
    <row r="153" spans="3:33" ht="3" customHeight="1">
      <c r="C153" s="108"/>
      <c r="D153" s="108"/>
      <c r="E153" s="108"/>
      <c r="F153" s="108"/>
      <c r="G153" s="108"/>
      <c r="H153" s="108"/>
      <c r="I153" s="108"/>
      <c r="J153" s="108"/>
      <c r="K153" s="108"/>
      <c r="L153" s="19"/>
      <c r="M153" s="19"/>
      <c r="N153" s="19"/>
      <c r="O153" s="19"/>
      <c r="P153" s="19"/>
      <c r="Q153" s="19"/>
      <c r="R153" s="109"/>
      <c r="S153" s="109"/>
      <c r="T153" s="63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</row>
    <row r="154" spans="3:33" ht="15">
      <c r="C154" s="110"/>
      <c r="D154" s="110"/>
      <c r="E154" s="110"/>
      <c r="F154" s="110"/>
      <c r="G154" s="110"/>
      <c r="H154" s="110"/>
      <c r="I154" s="110"/>
      <c r="J154" s="110"/>
      <c r="K154" s="110"/>
      <c r="L154" s="19"/>
      <c r="M154" s="19"/>
      <c r="N154" s="19"/>
      <c r="O154" s="19"/>
      <c r="P154" s="19"/>
      <c r="Q154" s="19"/>
      <c r="R154" s="19"/>
      <c r="S154" s="19"/>
      <c r="T154" s="63"/>
      <c r="U154" s="115" t="s">
        <v>542</v>
      </c>
      <c r="V154" s="115"/>
      <c r="W154" s="115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8"/>
    </row>
    <row r="155" spans="3:33" ht="1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</row>
    <row r="156" spans="3:33" ht="1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63"/>
      <c r="V156" s="19"/>
      <c r="W156" s="19"/>
      <c r="X156" s="19"/>
      <c r="Y156" s="19"/>
      <c r="Z156" s="19"/>
      <c r="AA156" s="19"/>
      <c r="AB156" s="19"/>
      <c r="AC156" s="181"/>
      <c r="AD156" s="181"/>
      <c r="AE156" s="181"/>
      <c r="AF156" s="181"/>
      <c r="AG156" s="18"/>
    </row>
    <row r="157" spans="3:33" ht="1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63"/>
      <c r="V157" s="19"/>
      <c r="W157" s="19"/>
      <c r="X157" s="19"/>
      <c r="Y157" s="19"/>
      <c r="Z157" s="19"/>
      <c r="AA157" s="19"/>
      <c r="AB157" s="19"/>
      <c r="AC157" s="166"/>
      <c r="AD157" s="166"/>
      <c r="AE157" s="166"/>
      <c r="AF157" s="166"/>
      <c r="AG157" s="18"/>
    </row>
    <row r="158" spans="3:33" ht="1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8"/>
    </row>
    <row r="159" spans="3:33" ht="1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</row>
    <row r="160" spans="3:33" ht="1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</row>
    <row r="161" spans="3:33" ht="1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</row>
    <row r="162" spans="3:33" ht="1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</row>
    <row r="163" spans="3:33" ht="1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</row>
    <row r="164" spans="3:33" ht="1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</row>
    <row r="165" spans="3:33" ht="1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</row>
    <row r="166" spans="3:33" ht="1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</row>
    <row r="167" spans="3:33" ht="1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</row>
    <row r="168" spans="3:33" ht="1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</row>
    <row r="169" spans="3:33" ht="1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</row>
    <row r="170" spans="3:33" ht="1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</row>
    <row r="171" spans="3:33" ht="1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</row>
    <row r="172" spans="3:33" ht="1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</row>
    <row r="173" spans="3:33" ht="1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</row>
    <row r="174" spans="3:33" ht="1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</row>
    <row r="175" spans="3:33" ht="1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</row>
    <row r="176" spans="3:33" ht="1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</row>
    <row r="177" spans="3:33" ht="1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</row>
    <row r="178" spans="3:33" ht="1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</row>
    <row r="179" spans="3:33" ht="1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</row>
    <row r="180" spans="3:33" ht="1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</row>
    <row r="181" spans="3:33" ht="1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</row>
    <row r="182" spans="3:33" ht="1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</row>
    <row r="183" spans="3:33" ht="15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</row>
    <row r="184" spans="3:33" ht="15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</row>
    <row r="185" spans="3:33" ht="15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</row>
    <row r="186" spans="3:33" ht="15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</row>
    <row r="187" spans="3:33" ht="15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</row>
    <row r="188" spans="3:33" ht="15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</row>
    <row r="189" spans="3:33" ht="15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</row>
    <row r="190" spans="3:33" ht="15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</row>
    <row r="191" spans="3:33" ht="15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</row>
    <row r="192" spans="3:33" ht="15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</row>
    <row r="193" spans="3:33" ht="15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</row>
    <row r="194" spans="3:33" ht="15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</row>
    <row r="195" spans="3:33" ht="15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</row>
    <row r="196" spans="3:33" ht="15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</row>
    <row r="197" spans="3:33" ht="15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</row>
    <row r="198" spans="3:33" ht="15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</row>
    <row r="199" spans="3:33" ht="15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</row>
    <row r="200" spans="3:33" ht="15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</row>
    <row r="201" spans="3:33" ht="15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</row>
    <row r="202" spans="3:33" ht="15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</row>
    <row r="203" spans="3:33" ht="15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</row>
    <row r="204" spans="3:33" ht="15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</row>
    <row r="205" spans="3:33" ht="15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</row>
    <row r="206" spans="3:33" ht="15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</row>
    <row r="207" spans="3:33" ht="15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</row>
    <row r="208" spans="3:33" ht="15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</row>
    <row r="209" spans="3:33" ht="15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</row>
    <row r="210" spans="3:33" ht="15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</row>
    <row r="211" spans="3:33" ht="15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</row>
    <row r="212" spans="3:33" ht="15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</row>
    <row r="213" spans="3:33" ht="15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</row>
    <row r="214" spans="3:33" ht="15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</row>
    <row r="215" spans="3:33" ht="15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</row>
    <row r="216" spans="3:33" ht="15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</row>
    <row r="217" spans="3:33" ht="15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</row>
    <row r="218" spans="3:33" ht="15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</row>
    <row r="219" spans="3:33" ht="15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</row>
    <row r="220" spans="3:33" ht="15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</row>
    <row r="221" spans="3:33" ht="15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</row>
    <row r="222" spans="3:33" ht="15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</row>
    <row r="223" spans="3:33" ht="15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</row>
    <row r="224" spans="3:33" ht="15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</row>
    <row r="225" spans="3:33" ht="15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</row>
    <row r="226" spans="3:33" ht="15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</row>
    <row r="227" spans="3:33" ht="15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</row>
    <row r="228" spans="3:33" ht="15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</row>
    <row r="229" spans="3:33" ht="15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</row>
    <row r="230" spans="3:33" ht="15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</row>
    <row r="231" spans="3:33" ht="15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</row>
    <row r="232" spans="3:33" ht="15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</row>
    <row r="233" spans="3:33" ht="15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</row>
    <row r="234" spans="3:33" ht="15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</row>
    <row r="235" spans="3:33" ht="15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</row>
    <row r="236" spans="3:33" ht="15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</row>
    <row r="237" spans="3:33" ht="15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</row>
    <row r="238" spans="3:33" ht="15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</row>
    <row r="239" spans="3:33" ht="15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</row>
    <row r="240" spans="3:33" ht="15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</row>
    <row r="241" spans="3:33" ht="15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</row>
    <row r="242" spans="3:33" ht="15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</row>
    <row r="243" spans="3:33" ht="15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</row>
    <row r="244" spans="3:33" ht="15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</row>
    <row r="245" spans="3:33" ht="15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</row>
    <row r="246" spans="3:33" ht="15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</row>
    <row r="247" spans="3:33" ht="15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</row>
    <row r="248" spans="3:33" ht="15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</row>
    <row r="249" spans="3:33" ht="15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</row>
    <row r="250" spans="3:33" ht="15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</row>
    <row r="251" spans="3:33" ht="15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</row>
    <row r="252" spans="3:33" ht="15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</row>
    <row r="253" spans="3:33" ht="15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</row>
    <row r="254" spans="3:33" ht="15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</row>
    <row r="255" spans="3:33" ht="15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</row>
    <row r="256" spans="3:33" ht="15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</row>
    <row r="257" spans="3:33" ht="15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</row>
    <row r="258" spans="3:33" ht="15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</row>
    <row r="259" spans="3:33" ht="15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</row>
    <row r="260" spans="3:33" ht="15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</row>
    <row r="261" spans="3:33" ht="15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</row>
    <row r="262" spans="3:33" ht="15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</row>
    <row r="263" spans="3:33" ht="15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</row>
    <row r="264" spans="3:33" ht="15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</row>
    <row r="265" spans="3:33" ht="15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</row>
    <row r="266" spans="3:33" ht="15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</row>
    <row r="267" spans="3:33" ht="15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</row>
    <row r="268" spans="3:33" ht="15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</row>
    <row r="269" spans="3:33" ht="15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</row>
    <row r="270" spans="3:33" ht="15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</row>
    <row r="271" spans="3:33" ht="15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</row>
    <row r="272" spans="3:33" ht="15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</row>
    <row r="273" spans="3:33" ht="15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</row>
    <row r="274" spans="3:33" ht="15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</row>
    <row r="275" spans="3:33" ht="15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</row>
    <row r="276" spans="3:33" ht="15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</row>
    <row r="277" spans="3:33" ht="15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</row>
    <row r="278" spans="3:33" ht="15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</row>
    <row r="279" spans="3:33" ht="15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</row>
    <row r="280" spans="3:33" ht="15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</row>
    <row r="281" spans="3:33" ht="15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</row>
    <row r="282" spans="3:33" ht="15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</row>
    <row r="283" spans="3:33" ht="15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</row>
    <row r="284" spans="3:33" ht="15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</row>
    <row r="285" spans="3:33" ht="15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</row>
    <row r="286" spans="3:33" ht="15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</row>
    <row r="287" spans="3:33" ht="15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</row>
    <row r="288" spans="3:33" ht="15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</row>
    <row r="289" spans="3:33" ht="15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</row>
    <row r="290" spans="3:33" ht="15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</row>
    <row r="291" spans="3:33" ht="15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</row>
    <row r="292" spans="3:33" ht="15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</row>
    <row r="293" spans="3:33" ht="15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</row>
    <row r="294" spans="3:33" ht="15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</row>
    <row r="295" spans="3:33" ht="15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</row>
    <row r="296" spans="3:33" ht="15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</row>
    <row r="297" spans="3:33" ht="15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</row>
    <row r="298" spans="3:33" ht="15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</row>
    <row r="299" spans="3:33" ht="15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</row>
    <row r="300" spans="3:33" ht="15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</row>
    <row r="301" spans="3:33" ht="15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</row>
    <row r="302" spans="3:33" ht="15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</row>
    <row r="303" spans="3:33" ht="15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</row>
    <row r="304" spans="3:33" ht="15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</row>
    <row r="305" spans="3:33" ht="15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</row>
    <row r="306" spans="3:33" ht="15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</row>
    <row r="307" spans="3:33" ht="15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</row>
    <row r="308" spans="3:33" ht="15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</row>
    <row r="309" spans="3:33" ht="15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</row>
    <row r="310" spans="3:33" ht="15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</row>
    <row r="311" spans="3:33" ht="15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</row>
    <row r="312" spans="3:33" ht="15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</row>
    <row r="313" spans="3:33" ht="15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</row>
    <row r="314" spans="3:33" ht="15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</row>
    <row r="315" spans="3:33" ht="15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</row>
    <row r="316" spans="3:33" ht="15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</row>
    <row r="317" spans="3:33" ht="15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</row>
    <row r="318" spans="3:33" ht="15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</row>
    <row r="319" spans="3:33" ht="15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</row>
    <row r="320" spans="3:33" ht="15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</row>
    <row r="321" spans="3:33" ht="15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</row>
    <row r="322" spans="3:33" ht="15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</row>
    <row r="323" spans="3:33" ht="15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</row>
    <row r="324" spans="3:33" ht="15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</row>
    <row r="325" spans="3:33" ht="15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</row>
    <row r="326" spans="3:33" ht="15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</row>
    <row r="327" spans="3:33" ht="15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</row>
    <row r="328" spans="3:33" ht="15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</row>
    <row r="329" spans="3:33" ht="15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</row>
    <row r="330" spans="3:33" ht="15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</row>
    <row r="331" spans="3:33" ht="15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</row>
    <row r="332" spans="3:33" ht="15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</row>
    <row r="333" spans="3:33" ht="15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</row>
    <row r="334" spans="3:33" ht="15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</row>
    <row r="335" spans="3:33" ht="15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</row>
    <row r="336" spans="3:33" ht="15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</row>
    <row r="337" spans="3:33" ht="15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</row>
    <row r="338" spans="3:33" ht="15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</row>
    <row r="339" spans="3:33" ht="15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</row>
    <row r="340" spans="3:33" ht="15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</row>
    <row r="341" spans="3:33" ht="15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</row>
    <row r="342" spans="3:33" ht="15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</row>
    <row r="343" spans="3:33" ht="15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</row>
    <row r="344" spans="3:33" ht="15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</row>
    <row r="345" spans="3:33" ht="15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</row>
    <row r="346" spans="3:33" ht="15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</row>
    <row r="347" spans="3:33" ht="15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</row>
    <row r="348" spans="3:33" ht="15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</row>
    <row r="349" spans="3:33" ht="15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</row>
    <row r="350" spans="3:33" ht="15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</row>
    <row r="351" spans="3:33" ht="15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</row>
    <row r="352" spans="3:33" ht="15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</row>
    <row r="353" spans="3:33" ht="15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</row>
    <row r="354" spans="3:33" ht="15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</row>
    <row r="355" spans="3:33" ht="15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</row>
    <row r="356" spans="3:33" ht="15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</row>
    <row r="357" spans="3:33" ht="15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</row>
    <row r="358" spans="3:33" ht="15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</row>
    <row r="359" spans="3:33" ht="15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</row>
    <row r="360" spans="3:33" ht="15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</row>
    <row r="361" spans="3:33" ht="15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</row>
    <row r="362" spans="3:33" ht="15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</row>
    <row r="363" spans="3:33" ht="15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</row>
    <row r="364" spans="3:33" ht="15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</row>
    <row r="365" spans="3:33" ht="15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</row>
    <row r="366" spans="3:33" ht="15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</row>
    <row r="367" spans="3:33" ht="15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</row>
    <row r="368" spans="3:33" ht="15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</row>
    <row r="369" spans="3:33" ht="15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</row>
    <row r="370" spans="3:33" ht="15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</row>
    <row r="371" spans="3:33" ht="15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</row>
    <row r="372" spans="3:33" ht="15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</row>
    <row r="373" spans="3:33" ht="15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</row>
    <row r="374" spans="3:33" ht="15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</row>
    <row r="375" spans="3:33" ht="15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</row>
    <row r="376" spans="3:33" ht="15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</row>
    <row r="377" spans="3:33" ht="15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</row>
    <row r="378" spans="3:33" ht="15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</row>
    <row r="379" spans="3:33" ht="15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</row>
    <row r="380" spans="3:33" ht="15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</row>
    <row r="381" spans="3:33" ht="15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</row>
    <row r="382" spans="3:33" ht="15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</row>
    <row r="383" spans="3:33" ht="15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</row>
    <row r="384" spans="3:33" ht="15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</row>
    <row r="385" spans="3:33" ht="15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</row>
    <row r="386" spans="3:33" ht="15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</row>
    <row r="387" spans="3:33" ht="15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</row>
    <row r="388" spans="3:33" ht="15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</row>
    <row r="389" spans="3:33" ht="15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</row>
    <row r="390" spans="3:33" ht="15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</row>
    <row r="391" spans="3:33" ht="15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</row>
    <row r="392" spans="3:33" ht="15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</row>
    <row r="393" spans="3:33" ht="15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</row>
    <row r="394" spans="3:33" ht="15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</row>
    <row r="395" spans="3:33" ht="15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</row>
    <row r="396" spans="3:33" ht="15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</row>
    <row r="397" spans="3:33" ht="15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</row>
    <row r="398" spans="3:33" ht="15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</row>
    <row r="399" spans="3:33" ht="15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</row>
    <row r="400" spans="3:33" ht="15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</row>
    <row r="401" spans="3:33" ht="15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</row>
    <row r="402" spans="3:33" ht="15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</row>
    <row r="403" spans="3:33" ht="15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</row>
    <row r="404" spans="3:33" ht="15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</row>
    <row r="405" spans="3:33" ht="15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</row>
    <row r="406" spans="3:33" ht="15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</row>
    <row r="407" spans="3:33" ht="15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</row>
    <row r="408" spans="3:33" ht="15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</row>
    <row r="409" spans="3:33" ht="15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</row>
    <row r="410" spans="3:33" ht="15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</row>
    <row r="411" spans="3:33" ht="15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</row>
    <row r="412" spans="3:33" ht="15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</row>
    <row r="413" spans="3:33" ht="15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</row>
    <row r="414" spans="3:33" ht="15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</row>
    <row r="415" spans="3:33" ht="15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</row>
    <row r="416" spans="3:33" ht="15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</row>
    <row r="417" spans="3:33" ht="15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</row>
    <row r="418" spans="3:33" ht="15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</row>
    <row r="419" spans="3:33" ht="15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</row>
    <row r="420" spans="3:33" ht="15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</row>
    <row r="421" spans="3:33" ht="15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</row>
    <row r="422" spans="3:33" ht="15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</row>
    <row r="423" spans="3:33" ht="15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</row>
    <row r="424" spans="3:33" ht="15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</row>
    <row r="425" spans="3:33" ht="15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</row>
    <row r="426" spans="3:33" ht="15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</row>
    <row r="427" spans="3:33" ht="15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</row>
    <row r="428" spans="3:33" ht="15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</row>
    <row r="429" spans="3:33" ht="15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</row>
    <row r="430" spans="3:33" ht="15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</row>
    <row r="431" spans="3:33" ht="15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</row>
    <row r="432" spans="3:33" ht="15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</row>
    <row r="433" spans="3:33" ht="15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</row>
    <row r="434" spans="3:33" ht="15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</row>
    <row r="435" spans="3:33" ht="15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</row>
    <row r="436" spans="3:33" ht="15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</row>
    <row r="437" spans="3:33" ht="15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</row>
    <row r="438" spans="3:33" ht="15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</row>
    <row r="439" spans="3:33" ht="15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</row>
    <row r="440" spans="3:33" ht="15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</row>
    <row r="441" spans="3:33" ht="15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</row>
    <row r="442" spans="3:33" ht="15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</row>
    <row r="443" spans="3:33" ht="15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</row>
    <row r="444" spans="3:33" ht="15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</row>
    <row r="445" spans="3:33" ht="15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</row>
    <row r="446" spans="3:33" ht="15"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</row>
    <row r="447" spans="3:33" ht="15"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</row>
    <row r="448" spans="21:32" ht="15"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</row>
    <row r="449" spans="21:32" ht="15"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</row>
    <row r="450" spans="21:32" ht="15"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</row>
  </sheetData>
  <sheetProtection password="DF98" sheet="1" selectLockedCells="1"/>
  <mergeCells count="681">
    <mergeCell ref="U149:Y149"/>
    <mergeCell ref="K151:Q151"/>
    <mergeCell ref="Z149:AF149"/>
    <mergeCell ref="Y98:AB98"/>
    <mergeCell ref="F151:J151"/>
    <mergeCell ref="V20:W20"/>
    <mergeCell ref="X20:Z20"/>
    <mergeCell ref="V106:W106"/>
    <mergeCell ref="X106:Y106"/>
    <mergeCell ref="C140:AF140"/>
    <mergeCell ref="C135:D135"/>
    <mergeCell ref="C153:K153"/>
    <mergeCell ref="R153:S153"/>
    <mergeCell ref="AC156:AF156"/>
    <mergeCell ref="C154:K154"/>
    <mergeCell ref="AC157:AF157"/>
    <mergeCell ref="C147:E147"/>
    <mergeCell ref="F147:Q147"/>
    <mergeCell ref="U151:AF151"/>
    <mergeCell ref="U154:W154"/>
    <mergeCell ref="X154:AF154"/>
    <mergeCell ref="E135:T135"/>
    <mergeCell ref="U135:V135"/>
    <mergeCell ref="W135:X135"/>
    <mergeCell ref="Y135:AB135"/>
    <mergeCell ref="AC135:AF135"/>
    <mergeCell ref="U152:AF152"/>
    <mergeCell ref="U144:AF145"/>
    <mergeCell ref="F149:Q149"/>
    <mergeCell ref="C142:T142"/>
    <mergeCell ref="C134:D134"/>
    <mergeCell ref="E134:T134"/>
    <mergeCell ref="U134:V134"/>
    <mergeCell ref="W134:X134"/>
    <mergeCell ref="Y134:AB134"/>
    <mergeCell ref="AC134:AF134"/>
    <mergeCell ref="C133:D133"/>
    <mergeCell ref="E133:T133"/>
    <mergeCell ref="U133:V133"/>
    <mergeCell ref="W133:X133"/>
    <mergeCell ref="Y133:AB133"/>
    <mergeCell ref="AC133:AF133"/>
    <mergeCell ref="C132:D132"/>
    <mergeCell ref="E132:T132"/>
    <mergeCell ref="U132:V132"/>
    <mergeCell ref="W132:X132"/>
    <mergeCell ref="Y132:AB132"/>
    <mergeCell ref="AC132:AF132"/>
    <mergeCell ref="C131:D131"/>
    <mergeCell ref="E131:T131"/>
    <mergeCell ref="U131:V131"/>
    <mergeCell ref="W131:X131"/>
    <mergeCell ref="Y131:AB131"/>
    <mergeCell ref="AC131:AF131"/>
    <mergeCell ref="C130:D130"/>
    <mergeCell ref="E130:T130"/>
    <mergeCell ref="U130:V130"/>
    <mergeCell ref="W130:X130"/>
    <mergeCell ref="Y130:AB130"/>
    <mergeCell ref="AC130:AF130"/>
    <mergeCell ref="C129:D129"/>
    <mergeCell ref="E129:T129"/>
    <mergeCell ref="U129:V129"/>
    <mergeCell ref="W129:X129"/>
    <mergeCell ref="Y129:AB129"/>
    <mergeCell ref="AC129:AF129"/>
    <mergeCell ref="C128:D128"/>
    <mergeCell ref="E128:T128"/>
    <mergeCell ref="U128:V128"/>
    <mergeCell ref="W128:X128"/>
    <mergeCell ref="Y128:AB128"/>
    <mergeCell ref="AC128:AF128"/>
    <mergeCell ref="C127:D127"/>
    <mergeCell ref="E127:T127"/>
    <mergeCell ref="U127:V127"/>
    <mergeCell ref="W127:X127"/>
    <mergeCell ref="Y127:AB127"/>
    <mergeCell ref="AC127:AF127"/>
    <mergeCell ref="C126:D126"/>
    <mergeCell ref="E126:T126"/>
    <mergeCell ref="U126:V126"/>
    <mergeCell ref="W126:X126"/>
    <mergeCell ref="Y126:AB126"/>
    <mergeCell ref="AC126:AF126"/>
    <mergeCell ref="C125:D125"/>
    <mergeCell ref="E125:T125"/>
    <mergeCell ref="U125:V125"/>
    <mergeCell ref="W125:X125"/>
    <mergeCell ref="Y125:AB125"/>
    <mergeCell ref="AC125:AF125"/>
    <mergeCell ref="C124:D124"/>
    <mergeCell ref="E124:T124"/>
    <mergeCell ref="U124:V124"/>
    <mergeCell ref="W124:X124"/>
    <mergeCell ref="Y124:AB124"/>
    <mergeCell ref="AC124:AF124"/>
    <mergeCell ref="C123:D123"/>
    <mergeCell ref="E123:T123"/>
    <mergeCell ref="U123:V123"/>
    <mergeCell ref="W123:X123"/>
    <mergeCell ref="Y123:AB123"/>
    <mergeCell ref="AC123:AF123"/>
    <mergeCell ref="C122:D122"/>
    <mergeCell ref="E122:T122"/>
    <mergeCell ref="U122:V122"/>
    <mergeCell ref="W122:X122"/>
    <mergeCell ref="Y122:AB122"/>
    <mergeCell ref="AC122:AF122"/>
    <mergeCell ref="C121:D121"/>
    <mergeCell ref="E121:T121"/>
    <mergeCell ref="U121:V121"/>
    <mergeCell ref="W121:X121"/>
    <mergeCell ref="Y121:AB121"/>
    <mergeCell ref="AC121:AF121"/>
    <mergeCell ref="C120:D120"/>
    <mergeCell ref="E120:T120"/>
    <mergeCell ref="U120:V120"/>
    <mergeCell ref="W120:X120"/>
    <mergeCell ref="Y120:AB120"/>
    <mergeCell ref="AC120:AF120"/>
    <mergeCell ref="C119:D119"/>
    <mergeCell ref="E119:T119"/>
    <mergeCell ref="U119:V119"/>
    <mergeCell ref="W119:X119"/>
    <mergeCell ref="Y119:AB119"/>
    <mergeCell ref="AC119:AF119"/>
    <mergeCell ref="C118:D118"/>
    <mergeCell ref="E118:T118"/>
    <mergeCell ref="U118:V118"/>
    <mergeCell ref="W118:X118"/>
    <mergeCell ref="Y118:AB118"/>
    <mergeCell ref="AC118:AF118"/>
    <mergeCell ref="C117:D117"/>
    <mergeCell ref="E117:T117"/>
    <mergeCell ref="U117:V117"/>
    <mergeCell ref="W117:X117"/>
    <mergeCell ref="Y117:AB117"/>
    <mergeCell ref="AC117:AF117"/>
    <mergeCell ref="C116:D116"/>
    <mergeCell ref="E116:T116"/>
    <mergeCell ref="U116:V116"/>
    <mergeCell ref="W116:X116"/>
    <mergeCell ref="Y116:AB116"/>
    <mergeCell ref="AC116:AF116"/>
    <mergeCell ref="C115:D115"/>
    <mergeCell ref="E115:T115"/>
    <mergeCell ref="U115:V115"/>
    <mergeCell ref="W115:X115"/>
    <mergeCell ref="Y115:AB115"/>
    <mergeCell ref="AC115:AF115"/>
    <mergeCell ref="C114:D114"/>
    <mergeCell ref="E114:T114"/>
    <mergeCell ref="U114:V114"/>
    <mergeCell ref="W114:X114"/>
    <mergeCell ref="Y114:AB114"/>
    <mergeCell ref="AC114:AF114"/>
    <mergeCell ref="C113:D113"/>
    <mergeCell ref="E113:T113"/>
    <mergeCell ref="U113:V113"/>
    <mergeCell ref="W113:X113"/>
    <mergeCell ref="Y113:AB113"/>
    <mergeCell ref="AC113:AF113"/>
    <mergeCell ref="C112:D112"/>
    <mergeCell ref="E112:T112"/>
    <mergeCell ref="U112:V112"/>
    <mergeCell ref="W112:X112"/>
    <mergeCell ref="Y112:AB112"/>
    <mergeCell ref="AC112:AF112"/>
    <mergeCell ref="C111:D111"/>
    <mergeCell ref="E111:T111"/>
    <mergeCell ref="U111:V111"/>
    <mergeCell ref="W111:X111"/>
    <mergeCell ref="Y111:AB111"/>
    <mergeCell ref="AC111:AF111"/>
    <mergeCell ref="AL108:AL109"/>
    <mergeCell ref="Y109:AB109"/>
    <mergeCell ref="AC109:AF109"/>
    <mergeCell ref="C110:D110"/>
    <mergeCell ref="E110:T110"/>
    <mergeCell ref="U110:V110"/>
    <mergeCell ref="W110:X110"/>
    <mergeCell ref="Y110:AB110"/>
    <mergeCell ref="AC110:AF110"/>
    <mergeCell ref="AJ108:AJ109"/>
    <mergeCell ref="C105:AF105"/>
    <mergeCell ref="C108:D109"/>
    <mergeCell ref="E108:T109"/>
    <mergeCell ref="U108:V109"/>
    <mergeCell ref="W108:X109"/>
    <mergeCell ref="Y108:AF108"/>
    <mergeCell ref="J106:N106"/>
    <mergeCell ref="O106:Q106"/>
    <mergeCell ref="S106:U106"/>
    <mergeCell ref="C104:D104"/>
    <mergeCell ref="E104:T104"/>
    <mergeCell ref="U104:V104"/>
    <mergeCell ref="W104:X104"/>
    <mergeCell ref="Y104:AB104"/>
    <mergeCell ref="AC104:AF104"/>
    <mergeCell ref="C103:D103"/>
    <mergeCell ref="E103:T103"/>
    <mergeCell ref="U103:V103"/>
    <mergeCell ref="W103:X103"/>
    <mergeCell ref="Y103:AB103"/>
    <mergeCell ref="AC103:AF103"/>
    <mergeCell ref="C102:D102"/>
    <mergeCell ref="E102:T102"/>
    <mergeCell ref="U102:V102"/>
    <mergeCell ref="W102:X102"/>
    <mergeCell ref="Y102:AB102"/>
    <mergeCell ref="AC102:AF102"/>
    <mergeCell ref="C101:D101"/>
    <mergeCell ref="E101:T101"/>
    <mergeCell ref="U101:V101"/>
    <mergeCell ref="W101:X101"/>
    <mergeCell ref="Y101:AB101"/>
    <mergeCell ref="AC101:AF101"/>
    <mergeCell ref="AC99:AF99"/>
    <mergeCell ref="C100:D100"/>
    <mergeCell ref="E100:T100"/>
    <mergeCell ref="U100:V100"/>
    <mergeCell ref="W100:X100"/>
    <mergeCell ref="Y100:AB100"/>
    <mergeCell ref="AC100:AF100"/>
    <mergeCell ref="C98:D98"/>
    <mergeCell ref="E98:T98"/>
    <mergeCell ref="U98:V98"/>
    <mergeCell ref="W98:X98"/>
    <mergeCell ref="AC98:AF98"/>
    <mergeCell ref="C99:D99"/>
    <mergeCell ref="E99:T99"/>
    <mergeCell ref="U99:V99"/>
    <mergeCell ref="W99:X99"/>
    <mergeCell ref="Y99:AB99"/>
    <mergeCell ref="C97:D97"/>
    <mergeCell ref="E97:T97"/>
    <mergeCell ref="U97:V97"/>
    <mergeCell ref="W97:X97"/>
    <mergeCell ref="Y97:AB97"/>
    <mergeCell ref="AC97:AF97"/>
    <mergeCell ref="C96:D96"/>
    <mergeCell ref="E96:T96"/>
    <mergeCell ref="U96:V96"/>
    <mergeCell ref="W96:X96"/>
    <mergeCell ref="Y96:AB96"/>
    <mergeCell ref="AC96:AF96"/>
    <mergeCell ref="C95:D95"/>
    <mergeCell ref="E95:T95"/>
    <mergeCell ref="U95:V95"/>
    <mergeCell ref="W95:X95"/>
    <mergeCell ref="Y95:AB95"/>
    <mergeCell ref="AC95:AF95"/>
    <mergeCell ref="C94:D94"/>
    <mergeCell ref="E94:T94"/>
    <mergeCell ref="U94:V94"/>
    <mergeCell ref="W94:X94"/>
    <mergeCell ref="Y94:AB94"/>
    <mergeCell ref="AC94:AF94"/>
    <mergeCell ref="C92:D92"/>
    <mergeCell ref="E92:T92"/>
    <mergeCell ref="U92:V92"/>
    <mergeCell ref="W92:X92"/>
    <mergeCell ref="Y92:AB92"/>
    <mergeCell ref="AC92:AF92"/>
    <mergeCell ref="C91:D91"/>
    <mergeCell ref="E91:T91"/>
    <mergeCell ref="U91:V91"/>
    <mergeCell ref="W91:X91"/>
    <mergeCell ref="Y91:AB91"/>
    <mergeCell ref="AC91:AF91"/>
    <mergeCell ref="C90:D90"/>
    <mergeCell ref="E90:T90"/>
    <mergeCell ref="U90:V90"/>
    <mergeCell ref="W90:X90"/>
    <mergeCell ref="Y90:AB90"/>
    <mergeCell ref="AC90:AF90"/>
    <mergeCell ref="C89:D89"/>
    <mergeCell ref="E89:T89"/>
    <mergeCell ref="U89:V89"/>
    <mergeCell ref="W89:X89"/>
    <mergeCell ref="Y89:AB89"/>
    <mergeCell ref="AC89:AF89"/>
    <mergeCell ref="C88:D88"/>
    <mergeCell ref="E88:T88"/>
    <mergeCell ref="U88:V88"/>
    <mergeCell ref="W88:X88"/>
    <mergeCell ref="Y88:AB88"/>
    <mergeCell ref="AC88:AF88"/>
    <mergeCell ref="C87:D87"/>
    <mergeCell ref="E87:T87"/>
    <mergeCell ref="U87:V87"/>
    <mergeCell ref="W87:X87"/>
    <mergeCell ref="Y87:AB87"/>
    <mergeCell ref="AC87:AF87"/>
    <mergeCell ref="C86:D86"/>
    <mergeCell ref="E86:T86"/>
    <mergeCell ref="U86:V86"/>
    <mergeCell ref="W86:X86"/>
    <mergeCell ref="Y86:AB86"/>
    <mergeCell ref="AC86:AF86"/>
    <mergeCell ref="C85:D85"/>
    <mergeCell ref="E85:T85"/>
    <mergeCell ref="U85:V85"/>
    <mergeCell ref="W85:X85"/>
    <mergeCell ref="Y85:AB85"/>
    <mergeCell ref="AC85:AF85"/>
    <mergeCell ref="C84:D84"/>
    <mergeCell ref="E84:T84"/>
    <mergeCell ref="U84:V84"/>
    <mergeCell ref="W84:X84"/>
    <mergeCell ref="Y84:AB84"/>
    <mergeCell ref="AC84:AF84"/>
    <mergeCell ref="C83:D83"/>
    <mergeCell ref="E83:T83"/>
    <mergeCell ref="U83:V83"/>
    <mergeCell ref="W83:X83"/>
    <mergeCell ref="Y83:AB83"/>
    <mergeCell ref="AC83:AF83"/>
    <mergeCell ref="C82:D82"/>
    <mergeCell ref="E82:T82"/>
    <mergeCell ref="U82:V82"/>
    <mergeCell ref="W82:X82"/>
    <mergeCell ref="Y82:AB82"/>
    <mergeCell ref="AC82:AF82"/>
    <mergeCell ref="C81:D81"/>
    <mergeCell ref="E81:T81"/>
    <mergeCell ref="U81:V81"/>
    <mergeCell ref="W81:X81"/>
    <mergeCell ref="Y81:AB81"/>
    <mergeCell ref="AC81:AF81"/>
    <mergeCell ref="C80:D80"/>
    <mergeCell ref="E80:T80"/>
    <mergeCell ref="U80:V80"/>
    <mergeCell ref="W80:X80"/>
    <mergeCell ref="Y80:AB80"/>
    <mergeCell ref="AC80:AF80"/>
    <mergeCell ref="C79:D79"/>
    <mergeCell ref="E79:T79"/>
    <mergeCell ref="U79:V79"/>
    <mergeCell ref="W79:X79"/>
    <mergeCell ref="Y79:AB79"/>
    <mergeCell ref="AC79:AF79"/>
    <mergeCell ref="C78:D78"/>
    <mergeCell ref="E78:T78"/>
    <mergeCell ref="U78:V78"/>
    <mergeCell ref="W78:X78"/>
    <mergeCell ref="Y78:AB78"/>
    <mergeCell ref="AC78:AF78"/>
    <mergeCell ref="C77:D77"/>
    <mergeCell ref="E77:T77"/>
    <mergeCell ref="U77:V77"/>
    <mergeCell ref="W77:X77"/>
    <mergeCell ref="Y77:AB77"/>
    <mergeCell ref="AC77:AF77"/>
    <mergeCell ref="C76:D76"/>
    <mergeCell ref="E76:T76"/>
    <mergeCell ref="U76:V76"/>
    <mergeCell ref="W76:X76"/>
    <mergeCell ref="Y76:AB76"/>
    <mergeCell ref="AC76:AF76"/>
    <mergeCell ref="C75:D75"/>
    <mergeCell ref="E75:T75"/>
    <mergeCell ref="U75:V75"/>
    <mergeCell ref="W75:X75"/>
    <mergeCell ref="Y75:AB75"/>
    <mergeCell ref="AC75:AF75"/>
    <mergeCell ref="AL72:AL73"/>
    <mergeCell ref="Y73:AB73"/>
    <mergeCell ref="AC73:AF73"/>
    <mergeCell ref="C74:D74"/>
    <mergeCell ref="E74:T74"/>
    <mergeCell ref="U74:V74"/>
    <mergeCell ref="W74:X74"/>
    <mergeCell ref="Y74:AB74"/>
    <mergeCell ref="AC74:AF74"/>
    <mergeCell ref="C72:D73"/>
    <mergeCell ref="AJ72:AJ73"/>
    <mergeCell ref="C70:D70"/>
    <mergeCell ref="E70:T70"/>
    <mergeCell ref="U70:V70"/>
    <mergeCell ref="W70:X70"/>
    <mergeCell ref="Y70:AB70"/>
    <mergeCell ref="U72:V73"/>
    <mergeCell ref="W72:X73"/>
    <mergeCell ref="Y72:AF72"/>
    <mergeCell ref="E72:T73"/>
    <mergeCell ref="C69:D69"/>
    <mergeCell ref="E69:T69"/>
    <mergeCell ref="U69:V69"/>
    <mergeCell ref="W69:X69"/>
    <mergeCell ref="Y69:AB69"/>
    <mergeCell ref="AC69:AF69"/>
    <mergeCell ref="C68:D68"/>
    <mergeCell ref="E68:T68"/>
    <mergeCell ref="U68:V68"/>
    <mergeCell ref="W68:X68"/>
    <mergeCell ref="Y68:AB68"/>
    <mergeCell ref="AC68:AF68"/>
    <mergeCell ref="C67:D67"/>
    <mergeCell ref="E67:T67"/>
    <mergeCell ref="U67:V67"/>
    <mergeCell ref="W67:X67"/>
    <mergeCell ref="Y67:AB67"/>
    <mergeCell ref="AC67:AF67"/>
    <mergeCell ref="C66:D66"/>
    <mergeCell ref="E66:T66"/>
    <mergeCell ref="U66:V66"/>
    <mergeCell ref="W66:X66"/>
    <mergeCell ref="Y66:AB66"/>
    <mergeCell ref="AC66:AF66"/>
    <mergeCell ref="C65:D65"/>
    <mergeCell ref="E65:T65"/>
    <mergeCell ref="U65:V65"/>
    <mergeCell ref="W65:X65"/>
    <mergeCell ref="Y65:AB65"/>
    <mergeCell ref="AC65:AF65"/>
    <mergeCell ref="C64:D64"/>
    <mergeCell ref="E64:T64"/>
    <mergeCell ref="U64:V64"/>
    <mergeCell ref="W64:X64"/>
    <mergeCell ref="Y64:AB64"/>
    <mergeCell ref="AC64:AF64"/>
    <mergeCell ref="C63:D63"/>
    <mergeCell ref="E63:T63"/>
    <mergeCell ref="U63:V63"/>
    <mergeCell ref="W63:X63"/>
    <mergeCell ref="Y63:AB63"/>
    <mergeCell ref="AC63:AF63"/>
    <mergeCell ref="C62:D62"/>
    <mergeCell ref="E62:T62"/>
    <mergeCell ref="U62:V62"/>
    <mergeCell ref="W62:X62"/>
    <mergeCell ref="Y62:AB62"/>
    <mergeCell ref="AC62:AF62"/>
    <mergeCell ref="C61:D61"/>
    <mergeCell ref="E61:T61"/>
    <mergeCell ref="U61:V61"/>
    <mergeCell ref="W61:X61"/>
    <mergeCell ref="Y61:AB61"/>
    <mergeCell ref="AC61:AF61"/>
    <mergeCell ref="C60:D60"/>
    <mergeCell ref="E60:T60"/>
    <mergeCell ref="U60:V60"/>
    <mergeCell ref="W60:X60"/>
    <mergeCell ref="Y60:AB60"/>
    <mergeCell ref="AC60:AF60"/>
    <mergeCell ref="C59:D59"/>
    <mergeCell ref="E59:T59"/>
    <mergeCell ref="U59:V59"/>
    <mergeCell ref="W59:X59"/>
    <mergeCell ref="Y59:AB59"/>
    <mergeCell ref="AC59:AF59"/>
    <mergeCell ref="C58:D58"/>
    <mergeCell ref="E58:T58"/>
    <mergeCell ref="U58:V58"/>
    <mergeCell ref="W58:X58"/>
    <mergeCell ref="Y58:AB58"/>
    <mergeCell ref="AC58:AF58"/>
    <mergeCell ref="C57:D57"/>
    <mergeCell ref="E57:T57"/>
    <mergeCell ref="U57:V57"/>
    <mergeCell ref="W57:X57"/>
    <mergeCell ref="Y57:AB57"/>
    <mergeCell ref="AC57:AF57"/>
    <mergeCell ref="C56:D56"/>
    <mergeCell ref="E56:T56"/>
    <mergeCell ref="U56:V56"/>
    <mergeCell ref="W56:X56"/>
    <mergeCell ref="Y56:AB56"/>
    <mergeCell ref="AC56:AF56"/>
    <mergeCell ref="C55:D55"/>
    <mergeCell ref="E55:T55"/>
    <mergeCell ref="U55:V55"/>
    <mergeCell ref="W55:X55"/>
    <mergeCell ref="Y55:AB55"/>
    <mergeCell ref="AC55:AF55"/>
    <mergeCell ref="C54:D54"/>
    <mergeCell ref="E54:T54"/>
    <mergeCell ref="U54:V54"/>
    <mergeCell ref="W54:X54"/>
    <mergeCell ref="Y54:AB54"/>
    <mergeCell ref="AC54:AF54"/>
    <mergeCell ref="C53:D53"/>
    <mergeCell ref="E53:T53"/>
    <mergeCell ref="U53:V53"/>
    <mergeCell ref="W53:X53"/>
    <mergeCell ref="Y53:AB53"/>
    <mergeCell ref="AC53:AF53"/>
    <mergeCell ref="C52:D52"/>
    <mergeCell ref="E52:T52"/>
    <mergeCell ref="U52:V52"/>
    <mergeCell ref="W52:X52"/>
    <mergeCell ref="Y52:AB52"/>
    <mergeCell ref="AC52:AF52"/>
    <mergeCell ref="C51:D51"/>
    <mergeCell ref="E51:T51"/>
    <mergeCell ref="U51:V51"/>
    <mergeCell ref="W51:X51"/>
    <mergeCell ref="Y51:AB51"/>
    <mergeCell ref="AC51:AF51"/>
    <mergeCell ref="C50:D50"/>
    <mergeCell ref="E50:T50"/>
    <mergeCell ref="U50:V50"/>
    <mergeCell ref="W50:X50"/>
    <mergeCell ref="Y50:AB50"/>
    <mergeCell ref="AC50:AF50"/>
    <mergeCell ref="C49:D49"/>
    <mergeCell ref="E49:T49"/>
    <mergeCell ref="U49:V49"/>
    <mergeCell ref="W49:X49"/>
    <mergeCell ref="Y49:AB49"/>
    <mergeCell ref="AC49:AF49"/>
    <mergeCell ref="C48:D48"/>
    <mergeCell ref="E48:T48"/>
    <mergeCell ref="U48:V48"/>
    <mergeCell ref="W48:X48"/>
    <mergeCell ref="Y48:AB48"/>
    <mergeCell ref="AC48:AF48"/>
    <mergeCell ref="C47:D47"/>
    <mergeCell ref="E47:T47"/>
    <mergeCell ref="U47:V47"/>
    <mergeCell ref="W47:X47"/>
    <mergeCell ref="Y47:AB47"/>
    <mergeCell ref="AC47:AF47"/>
    <mergeCell ref="C46:D46"/>
    <mergeCell ref="E46:T46"/>
    <mergeCell ref="U46:V46"/>
    <mergeCell ref="W46:X46"/>
    <mergeCell ref="Y46:AB46"/>
    <mergeCell ref="AC46:AF46"/>
    <mergeCell ref="C45:D45"/>
    <mergeCell ref="E45:T45"/>
    <mergeCell ref="U45:V45"/>
    <mergeCell ref="W45:X45"/>
    <mergeCell ref="Y45:AB45"/>
    <mergeCell ref="AC45:AF45"/>
    <mergeCell ref="AL42:AL43"/>
    <mergeCell ref="Y43:AB43"/>
    <mergeCell ref="AC43:AF43"/>
    <mergeCell ref="C44:D44"/>
    <mergeCell ref="E44:T44"/>
    <mergeCell ref="U44:V44"/>
    <mergeCell ref="W44:X44"/>
    <mergeCell ref="Y44:AB44"/>
    <mergeCell ref="AC44:AF44"/>
    <mergeCell ref="C42:D43"/>
    <mergeCell ref="AJ42:AJ43"/>
    <mergeCell ref="C40:D40"/>
    <mergeCell ref="E40:T40"/>
    <mergeCell ref="U40:V40"/>
    <mergeCell ref="W40:X40"/>
    <mergeCell ref="Y40:AB40"/>
    <mergeCell ref="E42:T43"/>
    <mergeCell ref="U42:V43"/>
    <mergeCell ref="W42:X43"/>
    <mergeCell ref="AC40:AF40"/>
    <mergeCell ref="C39:D39"/>
    <mergeCell ref="E39:T39"/>
    <mergeCell ref="U39:V39"/>
    <mergeCell ref="W39:X39"/>
    <mergeCell ref="Y39:AB39"/>
    <mergeCell ref="AC39:AF39"/>
    <mergeCell ref="C38:D38"/>
    <mergeCell ref="E38:T38"/>
    <mergeCell ref="U38:V38"/>
    <mergeCell ref="W38:X38"/>
    <mergeCell ref="Y38:AB38"/>
    <mergeCell ref="AC38:AF38"/>
    <mergeCell ref="C37:D37"/>
    <mergeCell ref="E37:T37"/>
    <mergeCell ref="U37:V37"/>
    <mergeCell ref="W37:X37"/>
    <mergeCell ref="Y37:AB37"/>
    <mergeCell ref="AC37:AF37"/>
    <mergeCell ref="C36:D36"/>
    <mergeCell ref="E36:T36"/>
    <mergeCell ref="U36:V36"/>
    <mergeCell ref="W36:X36"/>
    <mergeCell ref="Y36:AB36"/>
    <mergeCell ref="AC36:AF36"/>
    <mergeCell ref="C35:D35"/>
    <mergeCell ref="E35:T35"/>
    <mergeCell ref="U35:V35"/>
    <mergeCell ref="W35:X35"/>
    <mergeCell ref="Y35:AB35"/>
    <mergeCell ref="AC35:AF35"/>
    <mergeCell ref="C34:D34"/>
    <mergeCell ref="E34:T34"/>
    <mergeCell ref="U34:V34"/>
    <mergeCell ref="W34:X34"/>
    <mergeCell ref="Y34:AB34"/>
    <mergeCell ref="AC34:AF34"/>
    <mergeCell ref="C33:D33"/>
    <mergeCell ref="E33:T33"/>
    <mergeCell ref="U33:V33"/>
    <mergeCell ref="W33:X33"/>
    <mergeCell ref="Y33:AB33"/>
    <mergeCell ref="AC33:AF33"/>
    <mergeCell ref="C32:D32"/>
    <mergeCell ref="E32:T32"/>
    <mergeCell ref="U32:V32"/>
    <mergeCell ref="W32:X32"/>
    <mergeCell ref="Y32:AB32"/>
    <mergeCell ref="AC32:AF32"/>
    <mergeCell ref="C31:D31"/>
    <mergeCell ref="E31:T31"/>
    <mergeCell ref="U31:V31"/>
    <mergeCell ref="W31:X31"/>
    <mergeCell ref="Y31:AB31"/>
    <mergeCell ref="AC31:AF31"/>
    <mergeCell ref="C30:D30"/>
    <mergeCell ref="E30:T30"/>
    <mergeCell ref="U30:V30"/>
    <mergeCell ref="W30:X30"/>
    <mergeCell ref="Y30:AB30"/>
    <mergeCell ref="AC30:AF30"/>
    <mergeCell ref="U28:V28"/>
    <mergeCell ref="W28:X28"/>
    <mergeCell ref="Y28:AB28"/>
    <mergeCell ref="AC28:AF28"/>
    <mergeCell ref="C29:D29"/>
    <mergeCell ref="E29:T29"/>
    <mergeCell ref="U29:V29"/>
    <mergeCell ref="W29:X29"/>
    <mergeCell ref="Y29:AB29"/>
    <mergeCell ref="AC29:AF29"/>
    <mergeCell ref="C27:D27"/>
    <mergeCell ref="E27:T27"/>
    <mergeCell ref="U27:V27"/>
    <mergeCell ref="W27:X27"/>
    <mergeCell ref="Y27:AB27"/>
    <mergeCell ref="AC27:AF27"/>
    <mergeCell ref="U26:V26"/>
    <mergeCell ref="W26:X26"/>
    <mergeCell ref="Y26:AB26"/>
    <mergeCell ref="C25:D25"/>
    <mergeCell ref="E25:T25"/>
    <mergeCell ref="AL23:AL24"/>
    <mergeCell ref="Y24:AB24"/>
    <mergeCell ref="AC24:AF24"/>
    <mergeCell ref="Y25:AB25"/>
    <mergeCell ref="W23:X24"/>
    <mergeCell ref="C28:D28"/>
    <mergeCell ref="E28:T28"/>
    <mergeCell ref="L13:U13"/>
    <mergeCell ref="V13:Z13"/>
    <mergeCell ref="AJ23:AJ24"/>
    <mergeCell ref="E23:T24"/>
    <mergeCell ref="L14:AF14"/>
    <mergeCell ref="C18:AF18"/>
    <mergeCell ref="C14:J14"/>
    <mergeCell ref="C26:D26"/>
    <mergeCell ref="L12:AF12"/>
    <mergeCell ref="Y23:AF23"/>
    <mergeCell ref="AC25:AF25"/>
    <mergeCell ref="C9:E9"/>
    <mergeCell ref="H9:O9"/>
    <mergeCell ref="R9:AF9"/>
    <mergeCell ref="L20:P20"/>
    <mergeCell ref="Q20:R20"/>
    <mergeCell ref="T20:U20"/>
    <mergeCell ref="AC2:AF2"/>
    <mergeCell ref="O4:R4"/>
    <mergeCell ref="T4:W4"/>
    <mergeCell ref="U25:V25"/>
    <mergeCell ref="W25:X25"/>
    <mergeCell ref="E26:T26"/>
    <mergeCell ref="AA13:AF13"/>
    <mergeCell ref="C19:AF19"/>
    <mergeCell ref="AC21:AF21"/>
    <mergeCell ref="U23:V24"/>
    <mergeCell ref="C145:T145"/>
    <mergeCell ref="C23:D24"/>
    <mergeCell ref="U147:AF147"/>
    <mergeCell ref="U142:AF142"/>
    <mergeCell ref="C144:T144"/>
    <mergeCell ref="AC26:AF26"/>
    <mergeCell ref="AC70:AF70"/>
    <mergeCell ref="N137:AC137"/>
    <mergeCell ref="Y42:AF42"/>
    <mergeCell ref="C93:AF93"/>
  </mergeCells>
  <printOptions/>
  <pageMargins left="0.34" right="0.35433070866141736" top="0.7480314960629921" bottom="0.6299212598425197" header="0.31496062992125984" footer="0.5905511811023623"/>
  <pageSetup horizontalDpi="600" verticalDpi="600" orientation="portrait" r:id="rId1"/>
  <headerFooter scaleWithDoc="0" alignWithMargins="0">
    <oddHeader>&amp;R&amp;P</oddHeader>
  </headerFooter>
  <ignoredErrors>
    <ignoredError sqref="F150:Q150 U144:AF146 G151:J151 G149:Q149 U148:AF148" unlockedFormula="1"/>
    <ignoredError sqref="C26:D41 C48:D70 C75:D92 C111:D133 C9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AQ463"/>
  <sheetViews>
    <sheetView view="pageLayout" zoomScaleNormal="110" workbookViewId="0" topLeftCell="C103">
      <selection activeCell="Y151" sqref="Y151:AB151"/>
    </sheetView>
  </sheetViews>
  <sheetFormatPr defaultColWidth="9.140625" defaultRowHeight="15"/>
  <cols>
    <col min="1" max="1" width="0.71875" style="2" customWidth="1"/>
    <col min="2" max="2" width="1.28515625" style="2" customWidth="1"/>
    <col min="3" max="3" width="2.8515625" style="2" customWidth="1"/>
    <col min="4" max="4" width="2.57421875" style="2" customWidth="1"/>
    <col min="5" max="18" width="2.8515625" style="2" customWidth="1"/>
    <col min="19" max="19" width="3.00390625" style="2" customWidth="1"/>
    <col min="20" max="20" width="4.28125" style="2" customWidth="1"/>
    <col min="21" max="22" width="3.00390625" style="2" customWidth="1"/>
    <col min="23" max="23" width="2.8515625" style="2" customWidth="1"/>
    <col min="24" max="24" width="3.140625" style="2" customWidth="1"/>
    <col min="25" max="28" width="4.140625" style="2" customWidth="1"/>
    <col min="29" max="32" width="4.28125" style="2" customWidth="1"/>
    <col min="33" max="35" width="1.28515625" style="2" customWidth="1"/>
    <col min="36" max="36" width="15.8515625" style="2" customWidth="1"/>
    <col min="37" max="37" width="2.57421875" style="2" customWidth="1"/>
    <col min="38" max="38" width="37.8515625" style="2" customWidth="1"/>
    <col min="39" max="39" width="16.8515625" style="21" customWidth="1"/>
    <col min="40" max="40" width="12.00390625" style="21" bestFit="1" customWidth="1"/>
    <col min="41" max="42" width="11.7109375" style="21" customWidth="1"/>
    <col min="43" max="16384" width="9.140625" style="2" customWidth="1"/>
  </cols>
  <sheetData>
    <row r="1" ht="4.5" customHeight="1"/>
    <row r="2" spans="29:32" ht="15" customHeight="1">
      <c r="AC2" s="123" t="s">
        <v>196</v>
      </c>
      <c r="AD2" s="123"/>
      <c r="AE2" s="123"/>
      <c r="AF2" s="123"/>
    </row>
    <row r="3" spans="2:33" ht="15">
      <c r="B3" s="12"/>
      <c r="O3" s="13"/>
      <c r="P3" s="13"/>
      <c r="Q3" s="13"/>
      <c r="R3" s="13"/>
      <c r="U3" s="13"/>
      <c r="V3" s="13"/>
      <c r="AG3" s="14"/>
    </row>
    <row r="4" spans="2:33" ht="15">
      <c r="B4" s="12"/>
      <c r="O4" s="124" t="s">
        <v>0</v>
      </c>
      <c r="P4" s="124"/>
      <c r="Q4" s="124"/>
      <c r="R4" s="124"/>
      <c r="T4" s="125" t="s">
        <v>1</v>
      </c>
      <c r="U4" s="125"/>
      <c r="V4" s="125"/>
      <c r="W4" s="125"/>
      <c r="AG4" s="14"/>
    </row>
    <row r="5" spans="2:33" ht="7.5" customHeight="1">
      <c r="B5" s="12"/>
      <c r="C5" s="5"/>
      <c r="D5" s="5"/>
      <c r="E5" s="5"/>
      <c r="F5" s="5"/>
      <c r="AG5" s="14"/>
    </row>
    <row r="6" spans="2:33" ht="15">
      <c r="B6" s="12"/>
      <c r="C6" s="13"/>
      <c r="D6" s="13"/>
      <c r="E6" s="13"/>
      <c r="F6" s="5"/>
      <c r="H6" s="39" t="e">
        <f>#REF!</f>
        <v>#REF!</v>
      </c>
      <c r="I6" s="39" t="e">
        <f>#REF!</f>
        <v>#REF!</v>
      </c>
      <c r="J6" s="39" t="e">
        <f>#REF!</f>
        <v>#REF!</v>
      </c>
      <c r="K6" s="39" t="e">
        <f>#REF!</f>
        <v>#REF!</v>
      </c>
      <c r="L6" s="39" t="e">
        <f>#REF!</f>
        <v>#REF!</v>
      </c>
      <c r="M6" s="39" t="e">
        <f>#REF!</f>
        <v>#REF!</v>
      </c>
      <c r="N6" s="39" t="e">
        <f>#REF!</f>
        <v>#REF!</v>
      </c>
      <c r="O6" s="39" t="e">
        <f>#REF!</f>
        <v>#REF!</v>
      </c>
      <c r="P6" s="5"/>
      <c r="Q6" s="5"/>
      <c r="R6" s="39" t="e">
        <f>#REF!</f>
        <v>#REF!</v>
      </c>
      <c r="S6" s="39" t="e">
        <f>#REF!</f>
        <v>#REF!</v>
      </c>
      <c r="T6" s="39" t="e">
        <f>#REF!</f>
        <v>#REF!</v>
      </c>
      <c r="U6" s="39" t="e">
        <f>#REF!</f>
        <v>#REF!</v>
      </c>
      <c r="V6" s="39" t="e">
        <f>#REF!</f>
        <v>#REF!</v>
      </c>
      <c r="W6" s="39" t="e">
        <f>#REF!</f>
        <v>#REF!</v>
      </c>
      <c r="X6" s="39" t="e">
        <f>#REF!</f>
        <v>#REF!</v>
      </c>
      <c r="Y6" s="39" t="e">
        <f>#REF!</f>
        <v>#REF!</v>
      </c>
      <c r="Z6" s="39" t="e">
        <f>#REF!</f>
        <v>#REF!</v>
      </c>
      <c r="AA6" s="39" t="e">
        <f>#REF!</f>
        <v>#REF!</v>
      </c>
      <c r="AB6" s="39" t="e">
        <f>#REF!</f>
        <v>#REF!</v>
      </c>
      <c r="AC6" s="39" t="e">
        <f>#REF!</f>
        <v>#REF!</v>
      </c>
      <c r="AD6" s="39" t="e">
        <f>#REF!</f>
        <v>#REF!</v>
      </c>
      <c r="AE6" s="39" t="e">
        <f>#REF!</f>
        <v>#REF!</v>
      </c>
      <c r="AF6" s="39" t="e">
        <f>#REF!</f>
        <v>#REF!</v>
      </c>
      <c r="AG6" s="14"/>
    </row>
    <row r="7" spans="2:33" ht="15">
      <c r="B7" s="12"/>
      <c r="C7" s="94">
        <v>1</v>
      </c>
      <c r="D7" s="94">
        <v>2</v>
      </c>
      <c r="E7" s="94">
        <v>3</v>
      </c>
      <c r="F7" s="18"/>
      <c r="G7" s="18"/>
      <c r="H7" s="94">
        <v>4</v>
      </c>
      <c r="I7" s="94">
        <v>5</v>
      </c>
      <c r="J7" s="94">
        <v>6</v>
      </c>
      <c r="K7" s="94">
        <v>7</v>
      </c>
      <c r="L7" s="94">
        <v>8</v>
      </c>
      <c r="M7" s="94">
        <v>9</v>
      </c>
      <c r="N7" s="94">
        <v>10</v>
      </c>
      <c r="O7" s="94">
        <v>11</v>
      </c>
      <c r="P7" s="18"/>
      <c r="Q7" s="18"/>
      <c r="R7" s="94">
        <v>12</v>
      </c>
      <c r="S7" s="94">
        <v>13</v>
      </c>
      <c r="T7" s="94">
        <v>14</v>
      </c>
      <c r="U7" s="94">
        <v>15</v>
      </c>
      <c r="V7" s="94">
        <v>16</v>
      </c>
      <c r="W7" s="94">
        <v>17</v>
      </c>
      <c r="X7" s="94">
        <v>18</v>
      </c>
      <c r="Y7" s="94">
        <v>19</v>
      </c>
      <c r="Z7" s="94">
        <v>20</v>
      </c>
      <c r="AA7" s="94">
        <v>21</v>
      </c>
      <c r="AB7" s="94">
        <v>22</v>
      </c>
      <c r="AC7" s="94">
        <v>23</v>
      </c>
      <c r="AD7" s="94">
        <v>24</v>
      </c>
      <c r="AE7" s="94">
        <v>25</v>
      </c>
      <c r="AF7" s="94">
        <v>26</v>
      </c>
      <c r="AG7" s="14"/>
    </row>
    <row r="8" spans="2:33" ht="1.5" customHeight="1">
      <c r="B8" s="12"/>
      <c r="AG8" s="14"/>
    </row>
    <row r="9" spans="2:33" ht="15">
      <c r="B9" s="12"/>
      <c r="C9" s="134" t="s">
        <v>2</v>
      </c>
      <c r="D9" s="134"/>
      <c r="E9" s="134"/>
      <c r="F9" s="90"/>
      <c r="H9" s="134" t="s">
        <v>3</v>
      </c>
      <c r="I9" s="134"/>
      <c r="J9" s="134"/>
      <c r="K9" s="134"/>
      <c r="L9" s="134"/>
      <c r="M9" s="134"/>
      <c r="N9" s="134"/>
      <c r="O9" s="134"/>
      <c r="P9" s="90"/>
      <c r="R9" s="135" t="s">
        <v>4</v>
      </c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5"/>
    </row>
    <row r="10" spans="2:33" ht="7.5" customHeight="1">
      <c r="B10" s="1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7"/>
    </row>
    <row r="11" ht="5.25" customHeight="1"/>
    <row r="12" spans="3:32" ht="19.5" customHeight="1">
      <c r="C12" s="18" t="s">
        <v>5</v>
      </c>
      <c r="D12" s="18"/>
      <c r="L12" s="133" t="e">
        <f>#REF!</f>
        <v>#REF!</v>
      </c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</row>
    <row r="13" spans="3:32" ht="19.5" customHeight="1">
      <c r="C13" s="18" t="s">
        <v>6</v>
      </c>
      <c r="D13" s="18"/>
      <c r="L13" s="246" t="e">
        <f>#REF!</f>
        <v>#REF!</v>
      </c>
      <c r="M13" s="246"/>
      <c r="N13" s="246"/>
      <c r="O13" s="246"/>
      <c r="P13" s="246"/>
      <c r="Q13" s="246"/>
      <c r="R13" s="246"/>
      <c r="S13" s="246"/>
      <c r="T13" s="246"/>
      <c r="U13" s="246"/>
      <c r="V13" s="246" t="e">
        <f>#REF!</f>
        <v>#REF!</v>
      </c>
      <c r="W13" s="246"/>
      <c r="X13" s="246"/>
      <c r="Y13" s="246"/>
      <c r="Z13" s="246"/>
      <c r="AA13" s="246" t="e">
        <f>#REF!</f>
        <v>#REF!</v>
      </c>
      <c r="AB13" s="246"/>
      <c r="AC13" s="246"/>
      <c r="AD13" s="246"/>
      <c r="AE13" s="246"/>
      <c r="AF13" s="246"/>
    </row>
    <row r="14" spans="3:32" ht="19.5" customHeight="1">
      <c r="C14" s="115" t="s">
        <v>535</v>
      </c>
      <c r="D14" s="115"/>
      <c r="E14" s="115"/>
      <c r="F14" s="115"/>
      <c r="G14" s="115"/>
      <c r="H14" s="115"/>
      <c r="I14" s="115"/>
      <c r="J14" s="115"/>
      <c r="K14" s="51"/>
      <c r="L14" s="244" t="e">
        <f>#REF!</f>
        <v>#REF!</v>
      </c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</row>
    <row r="15" spans="3:32" ht="6" customHeight="1">
      <c r="C15" s="86"/>
      <c r="D15" s="86"/>
      <c r="E15" s="86"/>
      <c r="F15" s="86"/>
      <c r="G15" s="86"/>
      <c r="H15" s="86"/>
      <c r="I15" s="86"/>
      <c r="J15" s="86"/>
      <c r="K15" s="51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5"/>
      <c r="Z15" s="55"/>
      <c r="AA15" s="55"/>
      <c r="AB15" s="55"/>
      <c r="AC15" s="55"/>
      <c r="AD15" s="55"/>
      <c r="AE15" s="55"/>
      <c r="AF15" s="55"/>
    </row>
    <row r="16" spans="3:32" ht="22.5" customHeight="1">
      <c r="C16" s="18" t="s">
        <v>7</v>
      </c>
      <c r="D16" s="18"/>
      <c r="L16" s="41" t="e">
        <f>#REF!</f>
        <v>#REF!</v>
      </c>
      <c r="M16" s="41" t="e">
        <f>#REF!</f>
        <v>#REF!</v>
      </c>
      <c r="N16" s="41" t="e">
        <f>#REF!</f>
        <v>#REF!</v>
      </c>
      <c r="O16" s="41" t="e">
        <f>#REF!</f>
        <v>#REF!</v>
      </c>
      <c r="P16" s="41" t="e">
        <f>#REF!</f>
        <v>#REF!</v>
      </c>
      <c r="Q16" s="41" t="e">
        <f>#REF!</f>
        <v>#REF!</v>
      </c>
      <c r="R16" s="41" t="e">
        <f>#REF!</f>
        <v>#REF!</v>
      </c>
      <c r="S16" s="41" t="e">
        <f>#REF!</f>
        <v>#REF!</v>
      </c>
      <c r="T16" s="41" t="e">
        <f>#REF!</f>
        <v>#REF!</v>
      </c>
      <c r="U16" s="41" t="e">
        <f>#REF!</f>
        <v>#REF!</v>
      </c>
      <c r="V16" s="41" t="e">
        <f>#REF!</f>
        <v>#REF!</v>
      </c>
      <c r="W16" s="41" t="e">
        <f>#REF!</f>
        <v>#REF!</v>
      </c>
      <c r="X16" s="41" t="e">
        <f>#REF!</f>
        <v>#REF!</v>
      </c>
      <c r="Y16" s="54"/>
      <c r="Z16" s="53"/>
      <c r="AA16" s="53"/>
      <c r="AB16" s="53"/>
      <c r="AC16" s="53"/>
      <c r="AD16" s="53"/>
      <c r="AE16" s="53"/>
      <c r="AF16" s="53"/>
    </row>
    <row r="17" ht="18.75" customHeight="1">
      <c r="AK17" s="42"/>
    </row>
    <row r="18" spans="3:32" ht="17.25">
      <c r="C18" s="143" t="s">
        <v>197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</row>
    <row r="19" spans="3:32" ht="15.75">
      <c r="C19" s="130" t="s">
        <v>198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</row>
    <row r="20" spans="3:32" ht="15" customHeight="1"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31" t="s">
        <v>199</v>
      </c>
      <c r="N20" s="131"/>
      <c r="O20" s="131"/>
      <c r="P20" s="192" t="e">
        <f>#REF!</f>
        <v>#REF!</v>
      </c>
      <c r="Q20" s="192"/>
      <c r="R20" s="192"/>
      <c r="S20" s="192"/>
      <c r="T20" s="192"/>
      <c r="U20" s="247" t="e">
        <f>#REF!</f>
        <v>#REF!</v>
      </c>
      <c r="V20" s="247"/>
      <c r="W20" s="247"/>
      <c r="X20" s="245" t="e">
        <f>#REF!</f>
        <v>#REF!</v>
      </c>
      <c r="Y20" s="245"/>
      <c r="Z20" s="88"/>
      <c r="AA20" s="88"/>
      <c r="AB20" s="88"/>
      <c r="AC20" s="88"/>
      <c r="AD20" s="88"/>
      <c r="AE20" s="88"/>
      <c r="AF20" s="88"/>
    </row>
    <row r="21" spans="3:22" ht="2.25" customHeight="1">
      <c r="C21" s="18"/>
      <c r="K21" s="89"/>
      <c r="L21" s="89"/>
      <c r="M21" s="89"/>
      <c r="N21" s="10"/>
      <c r="O21" s="10"/>
      <c r="P21" s="10"/>
      <c r="Q21" s="10"/>
      <c r="R21" s="10"/>
      <c r="S21" s="3"/>
      <c r="T21" s="24"/>
      <c r="U21" s="24"/>
      <c r="V21" s="3"/>
    </row>
    <row r="22" spans="29:32" ht="13.5" customHeight="1">
      <c r="AC22" s="131" t="s">
        <v>13</v>
      </c>
      <c r="AD22" s="131"/>
      <c r="AE22" s="131"/>
      <c r="AF22" s="131"/>
    </row>
    <row r="23" ht="5.25" customHeight="1"/>
    <row r="24" spans="3:38" ht="15" customHeight="1">
      <c r="C24" s="111" t="s">
        <v>17</v>
      </c>
      <c r="D24" s="111"/>
      <c r="E24" s="119" t="s">
        <v>18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32" t="s">
        <v>516</v>
      </c>
      <c r="V24" s="132"/>
      <c r="W24" s="132" t="s">
        <v>16</v>
      </c>
      <c r="X24" s="132"/>
      <c r="Y24" s="119" t="s">
        <v>15</v>
      </c>
      <c r="Z24" s="119"/>
      <c r="AA24" s="119"/>
      <c r="AB24" s="119"/>
      <c r="AC24" s="119"/>
      <c r="AD24" s="119"/>
      <c r="AE24" s="119"/>
      <c r="AF24" s="119"/>
      <c r="AI24" s="1"/>
      <c r="AJ24" s="140" t="s">
        <v>180</v>
      </c>
      <c r="AK24" s="4"/>
      <c r="AL24" s="147" t="s">
        <v>195</v>
      </c>
    </row>
    <row r="25" spans="3:38" ht="23.25" customHeight="1">
      <c r="C25" s="111"/>
      <c r="D25" s="111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32"/>
      <c r="V25" s="132"/>
      <c r="W25" s="132"/>
      <c r="X25" s="132"/>
      <c r="Y25" s="148" t="s">
        <v>227</v>
      </c>
      <c r="Z25" s="148"/>
      <c r="AA25" s="148"/>
      <c r="AB25" s="148"/>
      <c r="AC25" s="148" t="s">
        <v>14</v>
      </c>
      <c r="AD25" s="148"/>
      <c r="AE25" s="148"/>
      <c r="AF25" s="148"/>
      <c r="AJ25" s="141"/>
      <c r="AK25" s="3"/>
      <c r="AL25" s="147"/>
    </row>
    <row r="26" spans="3:38" ht="10.5" customHeight="1">
      <c r="C26" s="119">
        <v>1</v>
      </c>
      <c r="D26" s="119"/>
      <c r="E26" s="119">
        <v>2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>
        <v>3</v>
      </c>
      <c r="V26" s="119"/>
      <c r="W26" s="119">
        <v>4</v>
      </c>
      <c r="X26" s="119"/>
      <c r="Y26" s="119">
        <v>5</v>
      </c>
      <c r="Z26" s="119"/>
      <c r="AA26" s="119"/>
      <c r="AB26" s="119"/>
      <c r="AC26" s="119">
        <v>6</v>
      </c>
      <c r="AD26" s="119"/>
      <c r="AE26" s="119"/>
      <c r="AF26" s="119"/>
      <c r="AI26" s="3"/>
      <c r="AJ26" s="87" t="s">
        <v>526</v>
      </c>
      <c r="AK26" s="48"/>
      <c r="AL26" s="87" t="s">
        <v>527</v>
      </c>
    </row>
    <row r="27" spans="3:42" ht="41.25" customHeight="1">
      <c r="C27" s="201" t="s">
        <v>20</v>
      </c>
      <c r="D27" s="202"/>
      <c r="E27" s="207" t="s">
        <v>521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8"/>
      <c r="U27" s="201" t="s">
        <v>200</v>
      </c>
      <c r="V27" s="202"/>
      <c r="W27" s="199"/>
      <c r="X27" s="199"/>
      <c r="Y27" s="116">
        <f>Y28+Y35+Y50+Y51+Y61</f>
        <v>59085285301</v>
      </c>
      <c r="Z27" s="116"/>
      <c r="AA27" s="116"/>
      <c r="AB27" s="116"/>
      <c r="AC27" s="116">
        <f>AC28+AC35+AC50+AC51+AC61</f>
        <v>59123535091</v>
      </c>
      <c r="AD27" s="116"/>
      <c r="AE27" s="116"/>
      <c r="AF27" s="116"/>
      <c r="AG27" s="18"/>
      <c r="AJ27" s="77"/>
      <c r="AL27" s="87"/>
      <c r="AM27" s="20">
        <f>Y27</f>
        <v>59085285301</v>
      </c>
      <c r="AN27" s="20">
        <f>AC27</f>
        <v>59123535091</v>
      </c>
      <c r="AO27" s="20">
        <f>Y27</f>
        <v>59085285301</v>
      </c>
      <c r="AP27" s="20">
        <f>AC27</f>
        <v>59123535091</v>
      </c>
    </row>
    <row r="28" spans="3:38" ht="30" customHeight="1">
      <c r="C28" s="173" t="s">
        <v>21</v>
      </c>
      <c r="D28" s="173"/>
      <c r="E28" s="152" t="s">
        <v>201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73" t="s">
        <v>202</v>
      </c>
      <c r="V28" s="173"/>
      <c r="W28" s="199">
        <v>7</v>
      </c>
      <c r="X28" s="199"/>
      <c r="Y28" s="116">
        <f>Y29+Y30+Y31+Y32+Y33+Y34</f>
        <v>17279239</v>
      </c>
      <c r="Z28" s="116"/>
      <c r="AA28" s="116"/>
      <c r="AB28" s="116"/>
      <c r="AC28" s="116">
        <f>AC29+AC30+AC31+AC32+AC33+AC34</f>
        <v>20624576</v>
      </c>
      <c r="AD28" s="116"/>
      <c r="AE28" s="116"/>
      <c r="AF28" s="116"/>
      <c r="AG28" s="18"/>
      <c r="AJ28" s="77"/>
      <c r="AL28" s="87"/>
    </row>
    <row r="29" spans="3:38" ht="21.75" customHeight="1">
      <c r="C29" s="173" t="s">
        <v>23</v>
      </c>
      <c r="D29" s="173"/>
      <c r="E29" s="174" t="s">
        <v>203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2"/>
      <c r="U29" s="173" t="s">
        <v>208</v>
      </c>
      <c r="V29" s="173"/>
      <c r="W29" s="199"/>
      <c r="X29" s="199"/>
      <c r="Y29" s="117">
        <v>8033845</v>
      </c>
      <c r="Z29" s="117"/>
      <c r="AA29" s="117"/>
      <c r="AB29" s="117"/>
      <c r="AC29" s="242">
        <v>8508939</v>
      </c>
      <c r="AD29" s="242"/>
      <c r="AE29" s="242"/>
      <c r="AF29" s="242"/>
      <c r="AG29" s="18"/>
      <c r="AJ29" s="77"/>
      <c r="AL29" s="78" t="s">
        <v>468</v>
      </c>
    </row>
    <row r="30" spans="3:38" ht="30" customHeight="1">
      <c r="C30" s="173" t="s">
        <v>25</v>
      </c>
      <c r="D30" s="173"/>
      <c r="E30" s="160" t="s">
        <v>214</v>
      </c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6"/>
      <c r="U30" s="173" t="s">
        <v>209</v>
      </c>
      <c r="V30" s="173"/>
      <c r="W30" s="199">
        <v>7</v>
      </c>
      <c r="X30" s="199"/>
      <c r="Y30" s="117">
        <v>9158473</v>
      </c>
      <c r="Z30" s="117"/>
      <c r="AA30" s="117"/>
      <c r="AB30" s="117"/>
      <c r="AC30" s="242">
        <v>11195485</v>
      </c>
      <c r="AD30" s="242"/>
      <c r="AE30" s="242"/>
      <c r="AF30" s="242"/>
      <c r="AG30" s="18"/>
      <c r="AJ30" s="77"/>
      <c r="AL30" s="78" t="s">
        <v>469</v>
      </c>
    </row>
    <row r="31" spans="3:38" ht="21.75" customHeight="1">
      <c r="C31" s="173" t="s">
        <v>32</v>
      </c>
      <c r="D31" s="173"/>
      <c r="E31" s="160" t="s">
        <v>204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6"/>
      <c r="U31" s="173" t="s">
        <v>210</v>
      </c>
      <c r="V31" s="173"/>
      <c r="W31" s="199"/>
      <c r="X31" s="199"/>
      <c r="Y31" s="117"/>
      <c r="Z31" s="117"/>
      <c r="AA31" s="117"/>
      <c r="AB31" s="117"/>
      <c r="AC31" s="242"/>
      <c r="AD31" s="242"/>
      <c r="AE31" s="242"/>
      <c r="AF31" s="242"/>
      <c r="AG31" s="18"/>
      <c r="AJ31" s="77"/>
      <c r="AL31" s="78" t="s">
        <v>470</v>
      </c>
    </row>
    <row r="32" spans="3:38" ht="21.75" customHeight="1">
      <c r="C32" s="173" t="s">
        <v>34</v>
      </c>
      <c r="D32" s="173"/>
      <c r="E32" s="160" t="s">
        <v>205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6"/>
      <c r="U32" s="173" t="s">
        <v>211</v>
      </c>
      <c r="V32" s="173"/>
      <c r="W32" s="199"/>
      <c r="X32" s="199"/>
      <c r="Y32" s="117"/>
      <c r="Z32" s="117"/>
      <c r="AA32" s="117"/>
      <c r="AB32" s="117"/>
      <c r="AC32" s="242"/>
      <c r="AD32" s="242"/>
      <c r="AE32" s="242"/>
      <c r="AF32" s="242"/>
      <c r="AG32" s="18"/>
      <c r="AJ32" s="77"/>
      <c r="AL32" s="78" t="s">
        <v>471</v>
      </c>
    </row>
    <row r="33" spans="3:38" ht="21.75" customHeight="1">
      <c r="C33" s="173" t="s">
        <v>35</v>
      </c>
      <c r="D33" s="173"/>
      <c r="E33" s="174" t="s">
        <v>206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  <c r="U33" s="173" t="s">
        <v>212</v>
      </c>
      <c r="V33" s="173"/>
      <c r="W33" s="199">
        <v>7</v>
      </c>
      <c r="X33" s="199"/>
      <c r="Y33" s="117">
        <v>86921</v>
      </c>
      <c r="Z33" s="117"/>
      <c r="AA33" s="117"/>
      <c r="AB33" s="117"/>
      <c r="AC33" s="242">
        <v>920152</v>
      </c>
      <c r="AD33" s="242"/>
      <c r="AE33" s="242"/>
      <c r="AF33" s="242"/>
      <c r="AG33" s="18"/>
      <c r="AJ33" s="77"/>
      <c r="AL33" s="78" t="s">
        <v>472</v>
      </c>
    </row>
    <row r="34" spans="3:38" ht="21.75" customHeight="1">
      <c r="C34" s="173" t="s">
        <v>37</v>
      </c>
      <c r="D34" s="173"/>
      <c r="E34" s="174" t="s">
        <v>207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2"/>
      <c r="U34" s="173" t="s">
        <v>213</v>
      </c>
      <c r="V34" s="173"/>
      <c r="W34" s="199"/>
      <c r="X34" s="199"/>
      <c r="Y34" s="200"/>
      <c r="Z34" s="200"/>
      <c r="AA34" s="200"/>
      <c r="AB34" s="200"/>
      <c r="AC34" s="243"/>
      <c r="AD34" s="243"/>
      <c r="AE34" s="243"/>
      <c r="AF34" s="243"/>
      <c r="AG34" s="18"/>
      <c r="AJ34" s="77"/>
      <c r="AL34" s="78" t="s">
        <v>473</v>
      </c>
    </row>
    <row r="35" spans="3:38" ht="30.75" customHeight="1">
      <c r="C35" s="173" t="s">
        <v>39</v>
      </c>
      <c r="D35" s="173"/>
      <c r="E35" s="152" t="s">
        <v>215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73" t="s">
        <v>216</v>
      </c>
      <c r="V35" s="173"/>
      <c r="W35" s="199"/>
      <c r="X35" s="199"/>
      <c r="Y35" s="116">
        <f>Y36+Y39+Y40+Y41+Y46+Y47+Y48+Y49</f>
        <v>59040615748</v>
      </c>
      <c r="Z35" s="116"/>
      <c r="AA35" s="116"/>
      <c r="AB35" s="116"/>
      <c r="AC35" s="116">
        <f>AC36+AC39+AC40+AC41+AC46+AC47+AC48+AC49</f>
        <v>59075520201</v>
      </c>
      <c r="AD35" s="116"/>
      <c r="AE35" s="116"/>
      <c r="AF35" s="116"/>
      <c r="AG35" s="18"/>
      <c r="AJ35" s="77"/>
      <c r="AL35" s="87"/>
    </row>
    <row r="36" spans="3:38" ht="20.25" customHeight="1">
      <c r="C36" s="173" t="s">
        <v>40</v>
      </c>
      <c r="D36" s="173"/>
      <c r="E36" s="139" t="s">
        <v>217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73" t="s">
        <v>224</v>
      </c>
      <c r="V36" s="173"/>
      <c r="W36" s="199"/>
      <c r="X36" s="199"/>
      <c r="Y36" s="154">
        <f>Y37+Y38</f>
        <v>557833820</v>
      </c>
      <c r="Z36" s="154"/>
      <c r="AA36" s="154"/>
      <c r="AB36" s="154"/>
      <c r="AC36" s="154">
        <f>AC37+AC38</f>
        <v>582223556</v>
      </c>
      <c r="AD36" s="154"/>
      <c r="AE36" s="154"/>
      <c r="AF36" s="154"/>
      <c r="AG36" s="18"/>
      <c r="AJ36" s="77"/>
      <c r="AL36" s="87"/>
    </row>
    <row r="37" spans="3:38" ht="20.25" customHeight="1">
      <c r="C37" s="173" t="s">
        <v>218</v>
      </c>
      <c r="D37" s="173"/>
      <c r="E37" s="150" t="s">
        <v>220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73" t="s">
        <v>225</v>
      </c>
      <c r="V37" s="173"/>
      <c r="W37" s="199">
        <v>8</v>
      </c>
      <c r="X37" s="199"/>
      <c r="Y37" s="117">
        <v>164553070</v>
      </c>
      <c r="Z37" s="117"/>
      <c r="AA37" s="117"/>
      <c r="AB37" s="117"/>
      <c r="AC37" s="242">
        <v>164553070</v>
      </c>
      <c r="AD37" s="242"/>
      <c r="AE37" s="242"/>
      <c r="AF37" s="242"/>
      <c r="AG37" s="18"/>
      <c r="AJ37" s="77"/>
      <c r="AL37" s="78" t="s">
        <v>474</v>
      </c>
    </row>
    <row r="38" spans="3:38" ht="20.25" customHeight="1">
      <c r="C38" s="173" t="s">
        <v>219</v>
      </c>
      <c r="D38" s="173"/>
      <c r="E38" s="139" t="s">
        <v>221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73" t="s">
        <v>226</v>
      </c>
      <c r="V38" s="173"/>
      <c r="W38" s="199"/>
      <c r="X38" s="199"/>
      <c r="Y38" s="117">
        <v>393280750</v>
      </c>
      <c r="Z38" s="117"/>
      <c r="AA38" s="117"/>
      <c r="AB38" s="117"/>
      <c r="AC38" s="242">
        <v>417670486</v>
      </c>
      <c r="AD38" s="242"/>
      <c r="AE38" s="242"/>
      <c r="AF38" s="242"/>
      <c r="AG38" s="18"/>
      <c r="AJ38" s="77"/>
      <c r="AK38" s="6"/>
      <c r="AL38" s="78" t="s">
        <v>550</v>
      </c>
    </row>
    <row r="39" spans="3:38" ht="20.25" customHeight="1">
      <c r="C39" s="240" t="s">
        <v>42</v>
      </c>
      <c r="D39" s="240"/>
      <c r="E39" s="157" t="s">
        <v>222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240" t="s">
        <v>268</v>
      </c>
      <c r="V39" s="240"/>
      <c r="W39" s="241">
        <v>8</v>
      </c>
      <c r="X39" s="241"/>
      <c r="Y39" s="159">
        <v>35952411</v>
      </c>
      <c r="Z39" s="159"/>
      <c r="AA39" s="159"/>
      <c r="AB39" s="159"/>
      <c r="AC39" s="159">
        <v>27461113</v>
      </c>
      <c r="AD39" s="159"/>
      <c r="AE39" s="159"/>
      <c r="AF39" s="159"/>
      <c r="AG39" s="18"/>
      <c r="AJ39" s="77"/>
      <c r="AL39" s="78" t="s">
        <v>466</v>
      </c>
    </row>
    <row r="40" spans="3:38" ht="20.25" customHeight="1">
      <c r="C40" s="173" t="s">
        <v>44</v>
      </c>
      <c r="D40" s="173"/>
      <c r="E40" s="139" t="s">
        <v>223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73" t="s">
        <v>269</v>
      </c>
      <c r="V40" s="173"/>
      <c r="W40" s="199">
        <v>8</v>
      </c>
      <c r="X40" s="199"/>
      <c r="Y40" s="117">
        <v>96229879</v>
      </c>
      <c r="Z40" s="117"/>
      <c r="AA40" s="117"/>
      <c r="AB40" s="117"/>
      <c r="AC40" s="117">
        <v>107693413</v>
      </c>
      <c r="AD40" s="117"/>
      <c r="AE40" s="117"/>
      <c r="AF40" s="117"/>
      <c r="AG40" s="18"/>
      <c r="AJ40" s="77"/>
      <c r="AL40" s="78" t="s">
        <v>475</v>
      </c>
    </row>
    <row r="41" spans="3:38" ht="20.25" customHeight="1">
      <c r="C41" s="173" t="s">
        <v>46</v>
      </c>
      <c r="D41" s="173"/>
      <c r="E41" s="139" t="s">
        <v>555</v>
      </c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73" t="s">
        <v>270</v>
      </c>
      <c r="V41" s="173"/>
      <c r="W41" s="199">
        <v>8</v>
      </c>
      <c r="X41" s="199"/>
      <c r="Y41" s="117">
        <v>6586093</v>
      </c>
      <c r="Z41" s="117"/>
      <c r="AA41" s="117"/>
      <c r="AB41" s="117"/>
      <c r="AC41" s="117">
        <v>7179474</v>
      </c>
      <c r="AD41" s="117"/>
      <c r="AE41" s="117"/>
      <c r="AF41" s="117"/>
      <c r="AG41" s="18"/>
      <c r="AJ41" s="77"/>
      <c r="AL41" s="78" t="s">
        <v>475</v>
      </c>
    </row>
    <row r="42" spans="3:42" s="5" customFormat="1" ht="1.5" customHeight="1">
      <c r="C42" s="107"/>
      <c r="D42" s="107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07"/>
      <c r="V42" s="107"/>
      <c r="W42" s="168"/>
      <c r="X42" s="168"/>
      <c r="Y42" s="211"/>
      <c r="Z42" s="211"/>
      <c r="AA42" s="211"/>
      <c r="AB42" s="211"/>
      <c r="AC42" s="211"/>
      <c r="AD42" s="211"/>
      <c r="AE42" s="211"/>
      <c r="AF42" s="211"/>
      <c r="AG42" s="19"/>
      <c r="AJ42" s="25"/>
      <c r="AL42" s="85"/>
      <c r="AM42" s="27"/>
      <c r="AN42" s="27"/>
      <c r="AO42" s="27"/>
      <c r="AP42" s="27"/>
    </row>
    <row r="43" spans="3:42" s="5" customFormat="1" ht="15" customHeight="1">
      <c r="C43" s="111" t="s">
        <v>17</v>
      </c>
      <c r="D43" s="111"/>
      <c r="E43" s="119" t="s">
        <v>18</v>
      </c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32" t="s">
        <v>516</v>
      </c>
      <c r="V43" s="132"/>
      <c r="W43" s="132" t="s">
        <v>16</v>
      </c>
      <c r="X43" s="132"/>
      <c r="Y43" s="119" t="s">
        <v>15</v>
      </c>
      <c r="Z43" s="119"/>
      <c r="AA43" s="119"/>
      <c r="AB43" s="119"/>
      <c r="AC43" s="119"/>
      <c r="AD43" s="119"/>
      <c r="AE43" s="119"/>
      <c r="AF43" s="119"/>
      <c r="AG43" s="19"/>
      <c r="AI43" s="2"/>
      <c r="AJ43" s="140" t="s">
        <v>180</v>
      </c>
      <c r="AK43" s="4"/>
      <c r="AL43" s="155" t="s">
        <v>195</v>
      </c>
      <c r="AM43" s="27"/>
      <c r="AN43" s="27"/>
      <c r="AO43" s="27"/>
      <c r="AP43" s="27"/>
    </row>
    <row r="44" spans="3:42" s="5" customFormat="1" ht="25.5" customHeight="1">
      <c r="C44" s="111"/>
      <c r="D44" s="111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32"/>
      <c r="V44" s="132"/>
      <c r="W44" s="132"/>
      <c r="X44" s="132"/>
      <c r="Y44" s="148" t="s">
        <v>227</v>
      </c>
      <c r="Z44" s="148"/>
      <c r="AA44" s="148"/>
      <c r="AB44" s="148"/>
      <c r="AC44" s="148" t="s">
        <v>14</v>
      </c>
      <c r="AD44" s="148"/>
      <c r="AE44" s="148"/>
      <c r="AF44" s="148"/>
      <c r="AG44" s="19"/>
      <c r="AI44" s="2"/>
      <c r="AJ44" s="141"/>
      <c r="AK44" s="3"/>
      <c r="AL44" s="147"/>
      <c r="AM44" s="27"/>
      <c r="AN44" s="27"/>
      <c r="AO44" s="27"/>
      <c r="AP44" s="27"/>
    </row>
    <row r="45" spans="3:42" s="5" customFormat="1" ht="10.5" customHeight="1">
      <c r="C45" s="119">
        <v>1</v>
      </c>
      <c r="D45" s="119"/>
      <c r="E45" s="119">
        <v>2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>
        <v>3</v>
      </c>
      <c r="V45" s="119"/>
      <c r="W45" s="119">
        <v>4</v>
      </c>
      <c r="X45" s="119"/>
      <c r="Y45" s="119">
        <v>5</v>
      </c>
      <c r="Z45" s="119"/>
      <c r="AA45" s="119"/>
      <c r="AB45" s="119"/>
      <c r="AC45" s="119">
        <v>6</v>
      </c>
      <c r="AD45" s="119"/>
      <c r="AE45" s="119"/>
      <c r="AF45" s="119"/>
      <c r="AG45" s="19"/>
      <c r="AI45" s="2"/>
      <c r="AJ45" s="87" t="s">
        <v>526</v>
      </c>
      <c r="AK45" s="48"/>
      <c r="AL45" s="87" t="s">
        <v>527</v>
      </c>
      <c r="AM45" s="27"/>
      <c r="AN45" s="27"/>
      <c r="AO45" s="27"/>
      <c r="AP45" s="27"/>
    </row>
    <row r="46" spans="3:38" ht="15" customHeight="1">
      <c r="C46" s="173" t="s">
        <v>56</v>
      </c>
      <c r="D46" s="173"/>
      <c r="E46" s="150" t="s">
        <v>228</v>
      </c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73" t="s">
        <v>271</v>
      </c>
      <c r="V46" s="173"/>
      <c r="W46" s="199"/>
      <c r="X46" s="199"/>
      <c r="Y46" s="117">
        <v>58305398456</v>
      </c>
      <c r="Z46" s="117"/>
      <c r="AA46" s="117"/>
      <c r="AB46" s="117"/>
      <c r="AC46" s="117">
        <v>58299447554</v>
      </c>
      <c r="AD46" s="117"/>
      <c r="AE46" s="117"/>
      <c r="AF46" s="117"/>
      <c r="AG46" s="18"/>
      <c r="AJ46" s="77"/>
      <c r="AL46" s="78" t="s">
        <v>476</v>
      </c>
    </row>
    <row r="47" spans="3:38" ht="15" customHeight="1">
      <c r="C47" s="173" t="s">
        <v>58</v>
      </c>
      <c r="D47" s="173"/>
      <c r="E47" s="150" t="s">
        <v>229</v>
      </c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73" t="s">
        <v>272</v>
      </c>
      <c r="V47" s="173"/>
      <c r="W47" s="199"/>
      <c r="X47" s="199"/>
      <c r="Y47" s="117"/>
      <c r="Z47" s="117"/>
      <c r="AA47" s="117"/>
      <c r="AB47" s="117"/>
      <c r="AC47" s="117"/>
      <c r="AD47" s="117"/>
      <c r="AE47" s="117"/>
      <c r="AF47" s="117"/>
      <c r="AG47" s="18"/>
      <c r="AJ47" s="77"/>
      <c r="AL47" s="78" t="s">
        <v>477</v>
      </c>
    </row>
    <row r="48" spans="3:38" ht="15" customHeight="1">
      <c r="C48" s="173" t="s">
        <v>60</v>
      </c>
      <c r="D48" s="173"/>
      <c r="E48" s="150" t="s">
        <v>230</v>
      </c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73" t="s">
        <v>273</v>
      </c>
      <c r="V48" s="173"/>
      <c r="W48" s="199">
        <v>8</v>
      </c>
      <c r="X48" s="199"/>
      <c r="Y48" s="117">
        <v>37900811</v>
      </c>
      <c r="Z48" s="117"/>
      <c r="AA48" s="117"/>
      <c r="AB48" s="117"/>
      <c r="AC48" s="117">
        <v>50800813</v>
      </c>
      <c r="AD48" s="117"/>
      <c r="AE48" s="117"/>
      <c r="AF48" s="117"/>
      <c r="AG48" s="18"/>
      <c r="AJ48" s="77"/>
      <c r="AL48" s="78" t="s">
        <v>467</v>
      </c>
    </row>
    <row r="49" spans="3:38" ht="15" customHeight="1">
      <c r="C49" s="173" t="s">
        <v>62</v>
      </c>
      <c r="D49" s="173"/>
      <c r="E49" s="139" t="s">
        <v>231</v>
      </c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73" t="s">
        <v>274</v>
      </c>
      <c r="V49" s="173"/>
      <c r="W49" s="199">
        <v>8</v>
      </c>
      <c r="X49" s="199"/>
      <c r="Y49" s="117">
        <v>714278</v>
      </c>
      <c r="Z49" s="117"/>
      <c r="AA49" s="117"/>
      <c r="AB49" s="117"/>
      <c r="AC49" s="117">
        <v>714278</v>
      </c>
      <c r="AD49" s="117"/>
      <c r="AE49" s="117"/>
      <c r="AF49" s="117"/>
      <c r="AG49" s="18"/>
      <c r="AJ49" s="77"/>
      <c r="AL49" s="78" t="s">
        <v>478</v>
      </c>
    </row>
    <row r="50" spans="3:38" ht="24" customHeight="1">
      <c r="C50" s="173" t="s">
        <v>64</v>
      </c>
      <c r="D50" s="173"/>
      <c r="E50" s="153" t="s">
        <v>232</v>
      </c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73" t="s">
        <v>275</v>
      </c>
      <c r="V50" s="173"/>
      <c r="W50" s="199"/>
      <c r="X50" s="199"/>
      <c r="Y50" s="200"/>
      <c r="Z50" s="200"/>
      <c r="AA50" s="200"/>
      <c r="AB50" s="200"/>
      <c r="AC50" s="200"/>
      <c r="AD50" s="200"/>
      <c r="AE50" s="200"/>
      <c r="AF50" s="200"/>
      <c r="AG50" s="18"/>
      <c r="AJ50" s="77"/>
      <c r="AL50" s="95" t="s">
        <v>479</v>
      </c>
    </row>
    <row r="51" spans="3:38" ht="35.25" customHeight="1">
      <c r="C51" s="173" t="s">
        <v>66</v>
      </c>
      <c r="D51" s="173"/>
      <c r="E51" s="152" t="s">
        <v>233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73" t="s">
        <v>276</v>
      </c>
      <c r="V51" s="173"/>
      <c r="W51" s="199"/>
      <c r="X51" s="199"/>
      <c r="Y51" s="116">
        <f>+Y52+Y53+Y54+Y55+Y56+Y60</f>
        <v>26309300</v>
      </c>
      <c r="Z51" s="116"/>
      <c r="AA51" s="116"/>
      <c r="AB51" s="116"/>
      <c r="AC51" s="116">
        <f>+AC52+AC53+AC54+AC55+AC56+AC60</f>
        <v>26309300</v>
      </c>
      <c r="AD51" s="116"/>
      <c r="AE51" s="116"/>
      <c r="AF51" s="116"/>
      <c r="AG51" s="18"/>
      <c r="AJ51" s="77"/>
      <c r="AL51" s="87"/>
    </row>
    <row r="52" spans="3:38" ht="15" customHeight="1">
      <c r="C52" s="173" t="s">
        <v>67</v>
      </c>
      <c r="D52" s="173"/>
      <c r="E52" s="150" t="s">
        <v>238</v>
      </c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73" t="s">
        <v>277</v>
      </c>
      <c r="V52" s="173"/>
      <c r="W52" s="199"/>
      <c r="X52" s="199"/>
      <c r="Y52" s="117"/>
      <c r="Z52" s="117"/>
      <c r="AA52" s="117"/>
      <c r="AB52" s="117"/>
      <c r="AC52" s="117"/>
      <c r="AD52" s="117"/>
      <c r="AE52" s="117"/>
      <c r="AF52" s="117"/>
      <c r="AG52" s="18"/>
      <c r="AJ52" s="77"/>
      <c r="AL52" s="78" t="s">
        <v>480</v>
      </c>
    </row>
    <row r="53" spans="3:38" ht="30" customHeight="1">
      <c r="C53" s="173" t="s">
        <v>68</v>
      </c>
      <c r="D53" s="173"/>
      <c r="E53" s="150" t="s">
        <v>239</v>
      </c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73" t="s">
        <v>278</v>
      </c>
      <c r="V53" s="173"/>
      <c r="W53" s="199"/>
      <c r="X53" s="199"/>
      <c r="Y53" s="117">
        <v>26309300</v>
      </c>
      <c r="Z53" s="117"/>
      <c r="AA53" s="117"/>
      <c r="AB53" s="117"/>
      <c r="AC53" s="117">
        <v>26309300</v>
      </c>
      <c r="AD53" s="117"/>
      <c r="AE53" s="117"/>
      <c r="AF53" s="117"/>
      <c r="AG53" s="18"/>
      <c r="AJ53" s="77"/>
      <c r="AL53" s="78" t="s">
        <v>481</v>
      </c>
    </row>
    <row r="54" spans="3:38" ht="30" customHeight="1">
      <c r="C54" s="173" t="s">
        <v>78</v>
      </c>
      <c r="D54" s="173"/>
      <c r="E54" s="150" t="s">
        <v>240</v>
      </c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73" t="s">
        <v>279</v>
      </c>
      <c r="V54" s="173"/>
      <c r="W54" s="199"/>
      <c r="X54" s="199"/>
      <c r="Y54" s="117"/>
      <c r="Z54" s="117"/>
      <c r="AA54" s="117"/>
      <c r="AB54" s="117"/>
      <c r="AC54" s="117"/>
      <c r="AD54" s="117"/>
      <c r="AE54" s="117"/>
      <c r="AF54" s="117"/>
      <c r="AG54" s="18"/>
      <c r="AJ54" s="77"/>
      <c r="AL54" s="78" t="s">
        <v>482</v>
      </c>
    </row>
    <row r="55" spans="3:38" ht="15" customHeight="1">
      <c r="C55" s="173" t="s">
        <v>80</v>
      </c>
      <c r="D55" s="173"/>
      <c r="E55" s="150" t="s">
        <v>241</v>
      </c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73" t="s">
        <v>280</v>
      </c>
      <c r="V55" s="173"/>
      <c r="W55" s="199"/>
      <c r="X55" s="199"/>
      <c r="Y55" s="117"/>
      <c r="Z55" s="117"/>
      <c r="AA55" s="117"/>
      <c r="AB55" s="117"/>
      <c r="AC55" s="117"/>
      <c r="AD55" s="117"/>
      <c r="AE55" s="117"/>
      <c r="AF55" s="117"/>
      <c r="AG55" s="18"/>
      <c r="AJ55" s="77"/>
      <c r="AL55" s="78" t="s">
        <v>483</v>
      </c>
    </row>
    <row r="56" spans="3:38" ht="30" customHeight="1">
      <c r="C56" s="173" t="s">
        <v>82</v>
      </c>
      <c r="D56" s="173"/>
      <c r="E56" s="150" t="s">
        <v>242</v>
      </c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73" t="s">
        <v>281</v>
      </c>
      <c r="V56" s="173"/>
      <c r="W56" s="199"/>
      <c r="X56" s="199"/>
      <c r="Y56" s="154">
        <f>Y57+Y58+Y59</f>
        <v>0</v>
      </c>
      <c r="Z56" s="154"/>
      <c r="AA56" s="154"/>
      <c r="AB56" s="154"/>
      <c r="AC56" s="154">
        <f>AC57+AC58+AC59</f>
        <v>0</v>
      </c>
      <c r="AD56" s="154"/>
      <c r="AE56" s="154"/>
      <c r="AF56" s="154"/>
      <c r="AG56" s="18"/>
      <c r="AJ56" s="77"/>
      <c r="AL56" s="87"/>
    </row>
    <row r="57" spans="3:38" ht="30" customHeight="1">
      <c r="C57" s="173" t="s">
        <v>234</v>
      </c>
      <c r="D57" s="173"/>
      <c r="E57" s="150" t="s">
        <v>249</v>
      </c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73" t="s">
        <v>282</v>
      </c>
      <c r="V57" s="173"/>
      <c r="W57" s="199"/>
      <c r="X57" s="199"/>
      <c r="Y57" s="117"/>
      <c r="Z57" s="117"/>
      <c r="AA57" s="117"/>
      <c r="AB57" s="117"/>
      <c r="AC57" s="117"/>
      <c r="AD57" s="117"/>
      <c r="AE57" s="117"/>
      <c r="AF57" s="117"/>
      <c r="AG57" s="18"/>
      <c r="AJ57" s="77"/>
      <c r="AL57" s="78" t="s">
        <v>484</v>
      </c>
    </row>
    <row r="58" spans="3:38" ht="30" customHeight="1">
      <c r="C58" s="173" t="s">
        <v>235</v>
      </c>
      <c r="D58" s="173"/>
      <c r="E58" s="150" t="s">
        <v>243</v>
      </c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73" t="s">
        <v>283</v>
      </c>
      <c r="V58" s="173"/>
      <c r="W58" s="199"/>
      <c r="X58" s="199"/>
      <c r="Y58" s="117"/>
      <c r="Z58" s="117"/>
      <c r="AA58" s="117"/>
      <c r="AB58" s="117"/>
      <c r="AC58" s="117"/>
      <c r="AD58" s="117"/>
      <c r="AE58" s="117"/>
      <c r="AF58" s="117"/>
      <c r="AG58" s="18"/>
      <c r="AJ58" s="77"/>
      <c r="AL58" s="78" t="s">
        <v>485</v>
      </c>
    </row>
    <row r="59" spans="3:38" ht="30" customHeight="1">
      <c r="C59" s="173" t="s">
        <v>236</v>
      </c>
      <c r="D59" s="173"/>
      <c r="E59" s="150" t="s">
        <v>244</v>
      </c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73" t="s">
        <v>284</v>
      </c>
      <c r="V59" s="173"/>
      <c r="W59" s="199"/>
      <c r="X59" s="199"/>
      <c r="Y59" s="117"/>
      <c r="Z59" s="117"/>
      <c r="AA59" s="117"/>
      <c r="AB59" s="117"/>
      <c r="AC59" s="117"/>
      <c r="AD59" s="117"/>
      <c r="AE59" s="117"/>
      <c r="AF59" s="117"/>
      <c r="AG59" s="18"/>
      <c r="AJ59" s="77"/>
      <c r="AL59" s="78" t="s">
        <v>486</v>
      </c>
    </row>
    <row r="60" spans="3:38" ht="21.75" customHeight="1">
      <c r="C60" s="173" t="s">
        <v>84</v>
      </c>
      <c r="D60" s="173"/>
      <c r="E60" s="150" t="s">
        <v>245</v>
      </c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73" t="s">
        <v>285</v>
      </c>
      <c r="V60" s="173"/>
      <c r="W60" s="199"/>
      <c r="X60" s="199"/>
      <c r="Y60" s="117"/>
      <c r="Z60" s="117"/>
      <c r="AA60" s="117"/>
      <c r="AB60" s="117"/>
      <c r="AC60" s="117"/>
      <c r="AD60" s="117"/>
      <c r="AE60" s="117"/>
      <c r="AF60" s="117"/>
      <c r="AG60" s="18"/>
      <c r="AJ60" s="77"/>
      <c r="AL60" s="78" t="s">
        <v>487</v>
      </c>
    </row>
    <row r="61" spans="3:42" ht="25.5" customHeight="1">
      <c r="C61" s="173" t="s">
        <v>237</v>
      </c>
      <c r="D61" s="173"/>
      <c r="E61" s="152" t="s">
        <v>545</v>
      </c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73" t="s">
        <v>286</v>
      </c>
      <c r="V61" s="173"/>
      <c r="W61" s="199"/>
      <c r="X61" s="199"/>
      <c r="Y61" s="116">
        <f>Y62+Y63+Y64</f>
        <v>1081014</v>
      </c>
      <c r="Z61" s="116"/>
      <c r="AA61" s="116"/>
      <c r="AB61" s="116"/>
      <c r="AC61" s="116">
        <f>AC62+AC63+AC64</f>
        <v>1081014</v>
      </c>
      <c r="AD61" s="116"/>
      <c r="AE61" s="116"/>
      <c r="AF61" s="116"/>
      <c r="AG61" s="18"/>
      <c r="AJ61" s="77"/>
      <c r="AL61" s="87"/>
      <c r="AM61" s="20">
        <f>Y61</f>
        <v>1081014</v>
      </c>
      <c r="AN61" s="20">
        <f>AC61</f>
        <v>1081014</v>
      </c>
      <c r="AO61" s="20">
        <f>Y61</f>
        <v>1081014</v>
      </c>
      <c r="AP61" s="20">
        <f>AC61</f>
        <v>1081014</v>
      </c>
    </row>
    <row r="62" spans="3:38" ht="15" customHeight="1">
      <c r="C62" s="173" t="s">
        <v>93</v>
      </c>
      <c r="D62" s="173"/>
      <c r="E62" s="150" t="s">
        <v>246</v>
      </c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73" t="s">
        <v>287</v>
      </c>
      <c r="V62" s="173"/>
      <c r="W62" s="199"/>
      <c r="X62" s="199"/>
      <c r="Y62" s="200"/>
      <c r="Z62" s="200"/>
      <c r="AA62" s="200"/>
      <c r="AB62" s="200"/>
      <c r="AC62" s="200"/>
      <c r="AD62" s="200"/>
      <c r="AE62" s="200"/>
      <c r="AF62" s="200"/>
      <c r="AG62" s="18"/>
      <c r="AJ62" s="77"/>
      <c r="AL62" s="78" t="s">
        <v>488</v>
      </c>
    </row>
    <row r="63" spans="3:38" ht="15" customHeight="1">
      <c r="C63" s="173" t="s">
        <v>95</v>
      </c>
      <c r="D63" s="173"/>
      <c r="E63" s="150" t="s">
        <v>247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73" t="s">
        <v>288</v>
      </c>
      <c r="V63" s="173"/>
      <c r="W63" s="199"/>
      <c r="X63" s="199"/>
      <c r="Y63" s="117"/>
      <c r="Z63" s="117"/>
      <c r="AA63" s="117"/>
      <c r="AB63" s="117"/>
      <c r="AC63" s="117"/>
      <c r="AD63" s="117"/>
      <c r="AE63" s="117"/>
      <c r="AF63" s="117"/>
      <c r="AG63" s="18"/>
      <c r="AJ63" s="77"/>
      <c r="AL63" s="78" t="s">
        <v>489</v>
      </c>
    </row>
    <row r="64" spans="3:38" ht="15" customHeight="1">
      <c r="C64" s="173" t="s">
        <v>97</v>
      </c>
      <c r="D64" s="173"/>
      <c r="E64" s="150" t="s">
        <v>248</v>
      </c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73" t="s">
        <v>289</v>
      </c>
      <c r="V64" s="173"/>
      <c r="W64" s="199"/>
      <c r="X64" s="199"/>
      <c r="Y64" s="117">
        <v>1081014</v>
      </c>
      <c r="Z64" s="117"/>
      <c r="AA64" s="117"/>
      <c r="AB64" s="117"/>
      <c r="AC64" s="117">
        <v>1081014</v>
      </c>
      <c r="AD64" s="117"/>
      <c r="AE64" s="117"/>
      <c r="AF64" s="117"/>
      <c r="AG64" s="18"/>
      <c r="AJ64" s="77"/>
      <c r="AL64" s="78" t="s">
        <v>490</v>
      </c>
    </row>
    <row r="65" spans="3:38" ht="21.75" customHeight="1">
      <c r="C65" s="173" t="s">
        <v>99</v>
      </c>
      <c r="D65" s="173"/>
      <c r="E65" s="152" t="s">
        <v>544</v>
      </c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73" t="s">
        <v>290</v>
      </c>
      <c r="V65" s="173"/>
      <c r="W65" s="199"/>
      <c r="X65" s="199"/>
      <c r="Y65" s="200"/>
      <c r="Z65" s="200"/>
      <c r="AA65" s="200"/>
      <c r="AB65" s="200"/>
      <c r="AC65" s="200"/>
      <c r="AD65" s="200"/>
      <c r="AE65" s="200"/>
      <c r="AF65" s="200"/>
      <c r="AG65" s="19"/>
      <c r="AH65" s="5"/>
      <c r="AI65" s="5"/>
      <c r="AJ65" s="77"/>
      <c r="AK65" s="6"/>
      <c r="AL65" s="95" t="s">
        <v>491</v>
      </c>
    </row>
    <row r="66" spans="3:42" ht="21.75" customHeight="1">
      <c r="C66" s="173" t="s">
        <v>10</v>
      </c>
      <c r="D66" s="173"/>
      <c r="E66" s="152" t="s">
        <v>546</v>
      </c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73" t="s">
        <v>291</v>
      </c>
      <c r="V66" s="173"/>
      <c r="W66" s="199"/>
      <c r="X66" s="199"/>
      <c r="Y66" s="116">
        <f>Y67+Y79+Y86+Y93</f>
        <v>431993780</v>
      </c>
      <c r="Z66" s="116"/>
      <c r="AA66" s="116"/>
      <c r="AB66" s="116"/>
      <c r="AC66" s="116">
        <f>AC67+AC79+AC86+AC93</f>
        <v>592663563</v>
      </c>
      <c r="AD66" s="116"/>
      <c r="AE66" s="116"/>
      <c r="AF66" s="116"/>
      <c r="AG66" s="19"/>
      <c r="AH66" s="5"/>
      <c r="AI66" s="5"/>
      <c r="AJ66" s="77"/>
      <c r="AL66" s="87"/>
      <c r="AM66" s="20">
        <f>Y66</f>
        <v>431993780</v>
      </c>
      <c r="AN66" s="20">
        <f>AC66</f>
        <v>592663563</v>
      </c>
      <c r="AO66" s="20">
        <f>Y66</f>
        <v>431993780</v>
      </c>
      <c r="AP66" s="20">
        <f>AC66</f>
        <v>592663563</v>
      </c>
    </row>
    <row r="67" spans="3:42" ht="21.75" customHeight="1">
      <c r="C67" s="173" t="s">
        <v>102</v>
      </c>
      <c r="D67" s="173"/>
      <c r="E67" s="152" t="s">
        <v>547</v>
      </c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73" t="s">
        <v>292</v>
      </c>
      <c r="V67" s="173"/>
      <c r="W67" s="199"/>
      <c r="X67" s="199"/>
      <c r="Y67" s="116">
        <f>Y68+Y69+Y70+Y71+Y72+Y73</f>
        <v>150817915</v>
      </c>
      <c r="Z67" s="116"/>
      <c r="AA67" s="116"/>
      <c r="AB67" s="116"/>
      <c r="AC67" s="116">
        <f>AC68+AC69+AC70+AC71+AC72+AC73</f>
        <v>216588065</v>
      </c>
      <c r="AD67" s="116"/>
      <c r="AE67" s="116"/>
      <c r="AF67" s="116"/>
      <c r="AG67" s="18"/>
      <c r="AJ67" s="77"/>
      <c r="AL67" s="87"/>
      <c r="AM67" s="20">
        <f>Y67</f>
        <v>150817915</v>
      </c>
      <c r="AN67" s="20">
        <f>AC67</f>
        <v>216588065</v>
      </c>
      <c r="AO67" s="20">
        <f>Y67</f>
        <v>150817915</v>
      </c>
      <c r="AP67" s="20">
        <f>AC67</f>
        <v>216588065</v>
      </c>
    </row>
    <row r="68" spans="3:38" ht="30" customHeight="1">
      <c r="C68" s="173" t="s">
        <v>104</v>
      </c>
      <c r="D68" s="173"/>
      <c r="E68" s="139" t="s">
        <v>251</v>
      </c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73" t="s">
        <v>293</v>
      </c>
      <c r="V68" s="173"/>
      <c r="W68" s="199"/>
      <c r="X68" s="199"/>
      <c r="Y68" s="117">
        <v>20074437</v>
      </c>
      <c r="Z68" s="117"/>
      <c r="AA68" s="117"/>
      <c r="AB68" s="117"/>
      <c r="AC68" s="117">
        <v>20303681</v>
      </c>
      <c r="AD68" s="117"/>
      <c r="AE68" s="117"/>
      <c r="AF68" s="117"/>
      <c r="AG68" s="18"/>
      <c r="AJ68" s="77"/>
      <c r="AL68" s="96" t="s">
        <v>551</v>
      </c>
    </row>
    <row r="69" spans="3:38" ht="30" customHeight="1">
      <c r="C69" s="173" t="s">
        <v>106</v>
      </c>
      <c r="D69" s="173"/>
      <c r="E69" s="150" t="s">
        <v>315</v>
      </c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73" t="s">
        <v>294</v>
      </c>
      <c r="V69" s="173"/>
      <c r="W69" s="199"/>
      <c r="X69" s="199"/>
      <c r="Y69" s="117">
        <v>27604452</v>
      </c>
      <c r="Z69" s="117"/>
      <c r="AA69" s="117"/>
      <c r="AB69" s="117"/>
      <c r="AC69" s="117">
        <v>27516641</v>
      </c>
      <c r="AD69" s="117"/>
      <c r="AE69" s="117"/>
      <c r="AF69" s="117"/>
      <c r="AG69" s="18"/>
      <c r="AJ69" s="77"/>
      <c r="AL69" s="78" t="s">
        <v>492</v>
      </c>
    </row>
    <row r="70" spans="3:38" ht="28.5" customHeight="1">
      <c r="C70" s="173" t="s">
        <v>108</v>
      </c>
      <c r="D70" s="173"/>
      <c r="E70" s="150" t="s">
        <v>316</v>
      </c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73" t="s">
        <v>295</v>
      </c>
      <c r="V70" s="173"/>
      <c r="W70" s="199"/>
      <c r="X70" s="199"/>
      <c r="Y70" s="117">
        <v>75178368</v>
      </c>
      <c r="Z70" s="117"/>
      <c r="AA70" s="117"/>
      <c r="AB70" s="117"/>
      <c r="AC70" s="117">
        <v>120807046</v>
      </c>
      <c r="AD70" s="117"/>
      <c r="AE70" s="117"/>
      <c r="AF70" s="117"/>
      <c r="AG70" s="18"/>
      <c r="AJ70" s="77"/>
      <c r="AL70" s="78">
        <v>60</v>
      </c>
    </row>
    <row r="71" spans="3:38" ht="15" customHeight="1">
      <c r="C71" s="173" t="s">
        <v>250</v>
      </c>
      <c r="D71" s="173"/>
      <c r="E71" s="150" t="s">
        <v>252</v>
      </c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73" t="s">
        <v>296</v>
      </c>
      <c r="V71" s="173"/>
      <c r="W71" s="199"/>
      <c r="X71" s="199"/>
      <c r="Y71" s="117">
        <v>24965420</v>
      </c>
      <c r="Z71" s="117"/>
      <c r="AA71" s="117"/>
      <c r="AB71" s="117"/>
      <c r="AC71" s="117">
        <v>43605514</v>
      </c>
      <c r="AD71" s="117"/>
      <c r="AE71" s="117"/>
      <c r="AF71" s="117"/>
      <c r="AG71" s="18"/>
      <c r="AJ71" s="77"/>
      <c r="AL71" s="78">
        <v>63</v>
      </c>
    </row>
    <row r="72" spans="3:38" ht="15" customHeight="1">
      <c r="C72" s="173" t="s">
        <v>112</v>
      </c>
      <c r="D72" s="173"/>
      <c r="E72" s="150" t="s">
        <v>253</v>
      </c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73" t="s">
        <v>313</v>
      </c>
      <c r="V72" s="173"/>
      <c r="W72" s="199"/>
      <c r="X72" s="199"/>
      <c r="Y72" s="117">
        <v>2995238</v>
      </c>
      <c r="Z72" s="117"/>
      <c r="AA72" s="117"/>
      <c r="AB72" s="117"/>
      <c r="AC72" s="117">
        <v>4355183</v>
      </c>
      <c r="AD72" s="117"/>
      <c r="AE72" s="117"/>
      <c r="AF72" s="117"/>
      <c r="AG72" s="18"/>
      <c r="AJ72" s="77"/>
      <c r="AL72" s="78">
        <v>66</v>
      </c>
    </row>
    <row r="73" spans="3:38" ht="15" customHeight="1">
      <c r="C73" s="173" t="s">
        <v>114</v>
      </c>
      <c r="D73" s="173"/>
      <c r="E73" s="139" t="s">
        <v>254</v>
      </c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73" t="s">
        <v>314</v>
      </c>
      <c r="V73" s="173"/>
      <c r="W73" s="199"/>
      <c r="X73" s="199"/>
      <c r="Y73" s="117"/>
      <c r="Z73" s="117"/>
      <c r="AA73" s="117"/>
      <c r="AB73" s="117"/>
      <c r="AC73" s="117"/>
      <c r="AD73" s="117"/>
      <c r="AE73" s="117"/>
      <c r="AF73" s="117"/>
      <c r="AG73" s="18"/>
      <c r="AJ73" s="77"/>
      <c r="AL73" s="78">
        <v>61</v>
      </c>
    </row>
    <row r="74" spans="3:42" s="5" customFormat="1" ht="24.75" customHeight="1">
      <c r="C74" s="107"/>
      <c r="D74" s="107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107"/>
      <c r="V74" s="107"/>
      <c r="W74" s="168"/>
      <c r="X74" s="168"/>
      <c r="Y74" s="211"/>
      <c r="Z74" s="211"/>
      <c r="AA74" s="211"/>
      <c r="AB74" s="211"/>
      <c r="AC74" s="211"/>
      <c r="AD74" s="211"/>
      <c r="AE74" s="211"/>
      <c r="AF74" s="211"/>
      <c r="AG74" s="19"/>
      <c r="AJ74" s="25"/>
      <c r="AL74" s="85"/>
      <c r="AM74" s="27"/>
      <c r="AN74" s="27"/>
      <c r="AO74" s="27"/>
      <c r="AP74" s="27"/>
    </row>
    <row r="75" spans="3:38" ht="15" customHeight="1">
      <c r="C75" s="111" t="s">
        <v>17</v>
      </c>
      <c r="D75" s="111"/>
      <c r="E75" s="119" t="s">
        <v>18</v>
      </c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32" t="s">
        <v>516</v>
      </c>
      <c r="V75" s="132"/>
      <c r="W75" s="132" t="s">
        <v>16</v>
      </c>
      <c r="X75" s="132"/>
      <c r="Y75" s="119" t="s">
        <v>15</v>
      </c>
      <c r="Z75" s="119"/>
      <c r="AA75" s="119"/>
      <c r="AB75" s="119"/>
      <c r="AC75" s="119"/>
      <c r="AD75" s="119"/>
      <c r="AE75" s="119"/>
      <c r="AF75" s="119"/>
      <c r="AG75" s="18"/>
      <c r="AJ75" s="140" t="s">
        <v>180</v>
      </c>
      <c r="AK75" s="11"/>
      <c r="AL75" s="155" t="s">
        <v>195</v>
      </c>
    </row>
    <row r="76" spans="3:38" ht="24.75" customHeight="1">
      <c r="C76" s="111"/>
      <c r="D76" s="111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32"/>
      <c r="V76" s="132"/>
      <c r="W76" s="132"/>
      <c r="X76" s="132"/>
      <c r="Y76" s="148" t="s">
        <v>227</v>
      </c>
      <c r="Z76" s="148"/>
      <c r="AA76" s="148"/>
      <c r="AB76" s="148"/>
      <c r="AC76" s="148" t="s">
        <v>14</v>
      </c>
      <c r="AD76" s="148"/>
      <c r="AE76" s="148"/>
      <c r="AF76" s="148"/>
      <c r="AG76" s="18"/>
      <c r="AJ76" s="141"/>
      <c r="AK76" s="9"/>
      <c r="AL76" s="147"/>
    </row>
    <row r="77" spans="3:38" ht="10.5" customHeight="1">
      <c r="C77" s="119">
        <v>1</v>
      </c>
      <c r="D77" s="119"/>
      <c r="E77" s="119">
        <v>2</v>
      </c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>
        <v>3</v>
      </c>
      <c r="V77" s="119"/>
      <c r="W77" s="119">
        <v>4</v>
      </c>
      <c r="X77" s="119"/>
      <c r="Y77" s="119">
        <v>5</v>
      </c>
      <c r="Z77" s="119"/>
      <c r="AA77" s="119"/>
      <c r="AB77" s="119"/>
      <c r="AC77" s="119">
        <v>6</v>
      </c>
      <c r="AD77" s="119"/>
      <c r="AE77" s="119"/>
      <c r="AF77" s="119"/>
      <c r="AG77" s="18"/>
      <c r="AJ77" s="87" t="s">
        <v>526</v>
      </c>
      <c r="AK77" s="48"/>
      <c r="AL77" s="87" t="s">
        <v>527</v>
      </c>
    </row>
    <row r="78" spans="3:38" ht="28.5" customHeight="1">
      <c r="C78" s="173" t="s">
        <v>116</v>
      </c>
      <c r="D78" s="173"/>
      <c r="E78" s="152" t="s">
        <v>317</v>
      </c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73" t="s">
        <v>297</v>
      </c>
      <c r="V78" s="173"/>
      <c r="W78" s="239"/>
      <c r="X78" s="239"/>
      <c r="Y78" s="200"/>
      <c r="Z78" s="200"/>
      <c r="AA78" s="200"/>
      <c r="AB78" s="200"/>
      <c r="AC78" s="200"/>
      <c r="AD78" s="200"/>
      <c r="AE78" s="200"/>
      <c r="AF78" s="200"/>
      <c r="AG78" s="18"/>
      <c r="AJ78" s="77"/>
      <c r="AL78" s="78">
        <v>67</v>
      </c>
    </row>
    <row r="79" spans="3:42" ht="28.5" customHeight="1">
      <c r="C79" s="173" t="s">
        <v>118</v>
      </c>
      <c r="D79" s="173"/>
      <c r="E79" s="152" t="s">
        <v>255</v>
      </c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73" t="s">
        <v>298</v>
      </c>
      <c r="V79" s="173"/>
      <c r="W79" s="239"/>
      <c r="X79" s="239"/>
      <c r="Y79" s="116">
        <f>Y80+Y81+Y82+Y83+Y84+Y85</f>
        <v>273908001</v>
      </c>
      <c r="Z79" s="116"/>
      <c r="AA79" s="116"/>
      <c r="AB79" s="116"/>
      <c r="AC79" s="116">
        <f>AC80+AC81+AC82+AC83+AC84+AC85</f>
        <v>323869533</v>
      </c>
      <c r="AD79" s="116"/>
      <c r="AE79" s="116"/>
      <c r="AF79" s="116"/>
      <c r="AG79" s="18"/>
      <c r="AJ79" s="77"/>
      <c r="AL79" s="87"/>
      <c r="AM79" s="20">
        <f>Y79</f>
        <v>273908001</v>
      </c>
      <c r="AN79" s="20">
        <f>AC79</f>
        <v>323869533</v>
      </c>
      <c r="AO79" s="20">
        <f>Y79</f>
        <v>273908001</v>
      </c>
      <c r="AP79" s="20">
        <f>AC79</f>
        <v>323869533</v>
      </c>
    </row>
    <row r="80" spans="3:38" ht="15" customHeight="1">
      <c r="C80" s="173" t="s">
        <v>120</v>
      </c>
      <c r="D80" s="173"/>
      <c r="E80" s="174" t="s">
        <v>246</v>
      </c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2"/>
      <c r="U80" s="173" t="s">
        <v>299</v>
      </c>
      <c r="V80" s="173"/>
      <c r="W80" s="239"/>
      <c r="X80" s="239"/>
      <c r="Y80" s="117"/>
      <c r="Z80" s="117"/>
      <c r="AA80" s="117"/>
      <c r="AB80" s="117"/>
      <c r="AC80" s="117"/>
      <c r="AD80" s="117"/>
      <c r="AE80" s="117"/>
      <c r="AF80" s="117"/>
      <c r="AG80" s="18"/>
      <c r="AJ80" s="77"/>
      <c r="AL80" s="78" t="s">
        <v>493</v>
      </c>
    </row>
    <row r="81" spans="3:38" ht="28.5" customHeight="1">
      <c r="C81" s="173" t="s">
        <v>122</v>
      </c>
      <c r="D81" s="173"/>
      <c r="E81" s="174" t="s">
        <v>247</v>
      </c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2"/>
      <c r="U81" s="173" t="s">
        <v>300</v>
      </c>
      <c r="V81" s="173"/>
      <c r="W81" s="239">
        <v>11</v>
      </c>
      <c r="X81" s="239"/>
      <c r="Y81" s="117">
        <v>57927085</v>
      </c>
      <c r="Z81" s="117"/>
      <c r="AA81" s="117"/>
      <c r="AB81" s="117"/>
      <c r="AC81" s="117">
        <v>125926692</v>
      </c>
      <c r="AD81" s="117"/>
      <c r="AE81" s="117"/>
      <c r="AF81" s="117"/>
      <c r="AG81" s="18"/>
      <c r="AJ81" s="77"/>
      <c r="AL81" s="96" t="s">
        <v>494</v>
      </c>
    </row>
    <row r="82" spans="3:38" ht="15" customHeight="1">
      <c r="C82" s="173" t="s">
        <v>124</v>
      </c>
      <c r="D82" s="173"/>
      <c r="E82" s="160" t="s">
        <v>256</v>
      </c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6"/>
      <c r="U82" s="173" t="s">
        <v>301</v>
      </c>
      <c r="V82" s="173"/>
      <c r="W82" s="239"/>
      <c r="X82" s="239"/>
      <c r="Y82" s="117">
        <v>3583773</v>
      </c>
      <c r="Z82" s="117"/>
      <c r="AA82" s="117"/>
      <c r="AB82" s="117"/>
      <c r="AC82" s="117">
        <v>1135991</v>
      </c>
      <c r="AD82" s="117"/>
      <c r="AE82" s="117"/>
      <c r="AF82" s="117"/>
      <c r="AG82" s="18"/>
      <c r="AJ82" s="77"/>
      <c r="AL82" s="78" t="s">
        <v>495</v>
      </c>
    </row>
    <row r="83" spans="3:38" ht="41.25" customHeight="1">
      <c r="C83" s="173" t="s">
        <v>126</v>
      </c>
      <c r="D83" s="173"/>
      <c r="E83" s="160" t="s">
        <v>257</v>
      </c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6"/>
      <c r="U83" s="173" t="s">
        <v>302</v>
      </c>
      <c r="V83" s="173"/>
      <c r="W83" s="239"/>
      <c r="X83" s="239"/>
      <c r="Y83" s="117">
        <v>164274811</v>
      </c>
      <c r="Z83" s="117"/>
      <c r="AA83" s="117"/>
      <c r="AB83" s="117"/>
      <c r="AC83" s="117">
        <v>162077238</v>
      </c>
      <c r="AD83" s="117"/>
      <c r="AE83" s="117"/>
      <c r="AF83" s="117"/>
      <c r="AG83" s="18"/>
      <c r="AJ83" s="77"/>
      <c r="AL83" s="78">
        <v>13</v>
      </c>
    </row>
    <row r="84" spans="3:38" ht="15" customHeight="1">
      <c r="C84" s="173" t="s">
        <v>128</v>
      </c>
      <c r="D84" s="173"/>
      <c r="E84" s="160" t="s">
        <v>258</v>
      </c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6"/>
      <c r="U84" s="173" t="s">
        <v>303</v>
      </c>
      <c r="V84" s="173"/>
      <c r="W84" s="239"/>
      <c r="X84" s="239"/>
      <c r="Y84" s="117">
        <v>48122332</v>
      </c>
      <c r="Z84" s="117"/>
      <c r="AA84" s="117"/>
      <c r="AB84" s="117"/>
      <c r="AC84" s="117">
        <v>34214905</v>
      </c>
      <c r="AD84" s="117"/>
      <c r="AE84" s="117"/>
      <c r="AF84" s="117"/>
      <c r="AG84" s="18"/>
      <c r="AJ84" s="77"/>
      <c r="AL84" s="78">
        <v>14</v>
      </c>
    </row>
    <row r="85" spans="3:38" ht="15" customHeight="1">
      <c r="C85" s="173" t="s">
        <v>129</v>
      </c>
      <c r="D85" s="173"/>
      <c r="E85" s="174" t="s">
        <v>259</v>
      </c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2"/>
      <c r="U85" s="173" t="s">
        <v>304</v>
      </c>
      <c r="V85" s="173"/>
      <c r="W85" s="239"/>
      <c r="X85" s="239"/>
      <c r="Y85" s="117"/>
      <c r="Z85" s="117"/>
      <c r="AA85" s="117"/>
      <c r="AB85" s="117"/>
      <c r="AC85" s="117">
        <v>514707</v>
      </c>
      <c r="AD85" s="117"/>
      <c r="AE85" s="117"/>
      <c r="AF85" s="117"/>
      <c r="AG85" s="18"/>
      <c r="AJ85" s="77"/>
      <c r="AL85" s="78">
        <v>15</v>
      </c>
    </row>
    <row r="86" spans="3:38" ht="29.25" customHeight="1">
      <c r="C86" s="173" t="s">
        <v>131</v>
      </c>
      <c r="D86" s="173"/>
      <c r="E86" s="207" t="s">
        <v>318</v>
      </c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8"/>
      <c r="U86" s="173" t="s">
        <v>305</v>
      </c>
      <c r="V86" s="173"/>
      <c r="W86" s="239"/>
      <c r="X86" s="239"/>
      <c r="Y86" s="116">
        <f>Y87+Y90+Y91+Y92</f>
        <v>174597</v>
      </c>
      <c r="Z86" s="116"/>
      <c r="AA86" s="116"/>
      <c r="AB86" s="116"/>
      <c r="AC86" s="116">
        <f>AC87+AC90+AC91+AC92</f>
        <v>289788</v>
      </c>
      <c r="AD86" s="116"/>
      <c r="AE86" s="116"/>
      <c r="AF86" s="116"/>
      <c r="AG86" s="18"/>
      <c r="AJ86" s="77"/>
      <c r="AL86" s="87"/>
    </row>
    <row r="87" spans="3:38" ht="15" customHeight="1">
      <c r="C87" s="173" t="s">
        <v>141</v>
      </c>
      <c r="D87" s="173"/>
      <c r="E87" s="160" t="s">
        <v>548</v>
      </c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6"/>
      <c r="U87" s="173" t="s">
        <v>306</v>
      </c>
      <c r="V87" s="173"/>
      <c r="W87" s="239"/>
      <c r="X87" s="239"/>
      <c r="Y87" s="154">
        <f>Y88+Y89</f>
        <v>0</v>
      </c>
      <c r="Z87" s="154"/>
      <c r="AA87" s="154"/>
      <c r="AB87" s="154"/>
      <c r="AC87" s="154">
        <f>AC88+AC89</f>
        <v>0</v>
      </c>
      <c r="AD87" s="154"/>
      <c r="AE87" s="154"/>
      <c r="AF87" s="154"/>
      <c r="AG87" s="18"/>
      <c r="AJ87" s="77"/>
      <c r="AL87" s="87"/>
    </row>
    <row r="88" spans="3:38" ht="15" customHeight="1">
      <c r="C88" s="144" t="s">
        <v>143</v>
      </c>
      <c r="D88" s="145"/>
      <c r="E88" s="174" t="s">
        <v>263</v>
      </c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2"/>
      <c r="U88" s="201" t="s">
        <v>307</v>
      </c>
      <c r="V88" s="202"/>
      <c r="W88" s="215"/>
      <c r="X88" s="216"/>
      <c r="Y88" s="163"/>
      <c r="Z88" s="164"/>
      <c r="AA88" s="164"/>
      <c r="AB88" s="165"/>
      <c r="AC88" s="163"/>
      <c r="AD88" s="164"/>
      <c r="AE88" s="164"/>
      <c r="AF88" s="165"/>
      <c r="AG88" s="18"/>
      <c r="AJ88" s="77"/>
      <c r="AL88" s="78" t="s">
        <v>496</v>
      </c>
    </row>
    <row r="89" spans="3:38" ht="28.5" customHeight="1">
      <c r="C89" s="201" t="s">
        <v>145</v>
      </c>
      <c r="D89" s="202"/>
      <c r="E89" s="160" t="s">
        <v>264</v>
      </c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6"/>
      <c r="U89" s="201" t="s">
        <v>308</v>
      </c>
      <c r="V89" s="202"/>
      <c r="W89" s="215"/>
      <c r="X89" s="216"/>
      <c r="Y89" s="163"/>
      <c r="Z89" s="164"/>
      <c r="AA89" s="164"/>
      <c r="AB89" s="165"/>
      <c r="AC89" s="163"/>
      <c r="AD89" s="164"/>
      <c r="AE89" s="164"/>
      <c r="AF89" s="165"/>
      <c r="AG89" s="18"/>
      <c r="AJ89" s="77"/>
      <c r="AL89" s="78" t="s">
        <v>497</v>
      </c>
    </row>
    <row r="90" spans="3:38" ht="15" customHeight="1">
      <c r="C90" s="201" t="s">
        <v>260</v>
      </c>
      <c r="D90" s="202"/>
      <c r="E90" s="174" t="s">
        <v>265</v>
      </c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2"/>
      <c r="U90" s="201" t="s">
        <v>309</v>
      </c>
      <c r="V90" s="202"/>
      <c r="W90" s="215"/>
      <c r="X90" s="216"/>
      <c r="Y90" s="163"/>
      <c r="Z90" s="164"/>
      <c r="AA90" s="164"/>
      <c r="AB90" s="165"/>
      <c r="AC90" s="163"/>
      <c r="AD90" s="164"/>
      <c r="AE90" s="164"/>
      <c r="AF90" s="165"/>
      <c r="AG90" s="18"/>
      <c r="AJ90" s="77"/>
      <c r="AL90" s="78" t="s">
        <v>498</v>
      </c>
    </row>
    <row r="91" spans="3:38" ht="15" customHeight="1">
      <c r="C91" s="201" t="s">
        <v>261</v>
      </c>
      <c r="D91" s="202"/>
      <c r="E91" s="174" t="s">
        <v>266</v>
      </c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2"/>
      <c r="U91" s="201" t="s">
        <v>310</v>
      </c>
      <c r="V91" s="202"/>
      <c r="W91" s="215"/>
      <c r="X91" s="216"/>
      <c r="Y91" s="163">
        <v>174597</v>
      </c>
      <c r="Z91" s="164"/>
      <c r="AA91" s="164"/>
      <c r="AB91" s="165"/>
      <c r="AC91" s="163">
        <v>289788</v>
      </c>
      <c r="AD91" s="164"/>
      <c r="AE91" s="164"/>
      <c r="AF91" s="165"/>
      <c r="AG91" s="18"/>
      <c r="AJ91" s="77"/>
      <c r="AL91" s="78" t="s">
        <v>499</v>
      </c>
    </row>
    <row r="92" spans="3:38" ht="15" customHeight="1">
      <c r="C92" s="201" t="s">
        <v>262</v>
      </c>
      <c r="D92" s="202"/>
      <c r="E92" s="174" t="s">
        <v>267</v>
      </c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2"/>
      <c r="U92" s="201" t="s">
        <v>311</v>
      </c>
      <c r="V92" s="202"/>
      <c r="W92" s="215"/>
      <c r="X92" s="216"/>
      <c r="Y92" s="163"/>
      <c r="Z92" s="164"/>
      <c r="AA92" s="164"/>
      <c r="AB92" s="165"/>
      <c r="AC92" s="163"/>
      <c r="AD92" s="164"/>
      <c r="AE92" s="164"/>
      <c r="AF92" s="165"/>
      <c r="AG92" s="18"/>
      <c r="AJ92" s="77"/>
      <c r="AK92" s="6"/>
      <c r="AL92" s="78" t="s">
        <v>500</v>
      </c>
    </row>
    <row r="93" spans="3:42" ht="27.75" customHeight="1">
      <c r="C93" s="201" t="s">
        <v>319</v>
      </c>
      <c r="D93" s="202"/>
      <c r="E93" s="207" t="s">
        <v>465</v>
      </c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8"/>
      <c r="U93" s="201" t="s">
        <v>312</v>
      </c>
      <c r="V93" s="202"/>
      <c r="W93" s="215"/>
      <c r="X93" s="216"/>
      <c r="Y93" s="217">
        <f>Y94+Y95</f>
        <v>7093267</v>
      </c>
      <c r="Z93" s="218"/>
      <c r="AA93" s="218"/>
      <c r="AB93" s="219"/>
      <c r="AC93" s="217">
        <f>AC94+AC95</f>
        <v>51916177</v>
      </c>
      <c r="AD93" s="218"/>
      <c r="AE93" s="218"/>
      <c r="AF93" s="219"/>
      <c r="AG93" s="18"/>
      <c r="AJ93" s="77"/>
      <c r="AL93" s="87"/>
      <c r="AM93" s="20">
        <f>Y93</f>
        <v>7093267</v>
      </c>
      <c r="AN93" s="20">
        <f>AC93</f>
        <v>51916177</v>
      </c>
      <c r="AO93" s="20">
        <f>Y93</f>
        <v>7093267</v>
      </c>
      <c r="AP93" s="20">
        <f>AC93</f>
        <v>51916177</v>
      </c>
    </row>
    <row r="94" spans="3:38" ht="15" customHeight="1">
      <c r="C94" s="201" t="s">
        <v>320</v>
      </c>
      <c r="D94" s="202"/>
      <c r="E94" s="174" t="s">
        <v>362</v>
      </c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2"/>
      <c r="U94" s="201" t="s">
        <v>341</v>
      </c>
      <c r="V94" s="202"/>
      <c r="W94" s="215">
        <v>12</v>
      </c>
      <c r="X94" s="216"/>
      <c r="Y94" s="163">
        <v>7093267</v>
      </c>
      <c r="Z94" s="164"/>
      <c r="AA94" s="164"/>
      <c r="AB94" s="165"/>
      <c r="AC94" s="163">
        <v>51916177</v>
      </c>
      <c r="AD94" s="164"/>
      <c r="AE94" s="164"/>
      <c r="AF94" s="165"/>
      <c r="AG94" s="18"/>
      <c r="AJ94" s="77"/>
      <c r="AL94" s="96" t="s">
        <v>549</v>
      </c>
    </row>
    <row r="95" spans="3:38" ht="15" customHeight="1">
      <c r="C95" s="201" t="s">
        <v>321</v>
      </c>
      <c r="D95" s="202"/>
      <c r="E95" s="160" t="s">
        <v>363</v>
      </c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6"/>
      <c r="U95" s="201" t="s">
        <v>342</v>
      </c>
      <c r="V95" s="202"/>
      <c r="W95" s="215"/>
      <c r="X95" s="216"/>
      <c r="Y95" s="163"/>
      <c r="Z95" s="164"/>
      <c r="AA95" s="164"/>
      <c r="AB95" s="165"/>
      <c r="AC95" s="163"/>
      <c r="AD95" s="164"/>
      <c r="AE95" s="164"/>
      <c r="AF95" s="165"/>
      <c r="AG95" s="18"/>
      <c r="AJ95" s="77"/>
      <c r="AL95" s="78" t="s">
        <v>501</v>
      </c>
    </row>
    <row r="96" spans="3:38" ht="28.5" customHeight="1">
      <c r="C96" s="201" t="s">
        <v>322</v>
      </c>
      <c r="D96" s="202"/>
      <c r="E96" s="207" t="s">
        <v>522</v>
      </c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9"/>
      <c r="U96" s="201" t="s">
        <v>343</v>
      </c>
      <c r="V96" s="202"/>
      <c r="W96" s="215"/>
      <c r="X96" s="216"/>
      <c r="Y96" s="212">
        <v>71277129</v>
      </c>
      <c r="Z96" s="213"/>
      <c r="AA96" s="213"/>
      <c r="AB96" s="214"/>
      <c r="AC96" s="212">
        <v>22448884</v>
      </c>
      <c r="AD96" s="213"/>
      <c r="AE96" s="213"/>
      <c r="AF96" s="214"/>
      <c r="AG96" s="18"/>
      <c r="AJ96" s="77"/>
      <c r="AL96" s="78">
        <v>19</v>
      </c>
    </row>
    <row r="97" spans="3:42" ht="27.75" customHeight="1">
      <c r="C97" s="201" t="s">
        <v>323</v>
      </c>
      <c r="D97" s="202"/>
      <c r="E97" s="207" t="s">
        <v>364</v>
      </c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9"/>
      <c r="U97" s="201" t="s">
        <v>344</v>
      </c>
      <c r="V97" s="202"/>
      <c r="W97" s="215"/>
      <c r="X97" s="216"/>
      <c r="Y97" s="217">
        <f>Y27+Y65+Y66+Y78+Y96</f>
        <v>59588556210</v>
      </c>
      <c r="Z97" s="218"/>
      <c r="AA97" s="218"/>
      <c r="AB97" s="219"/>
      <c r="AC97" s="217">
        <f>AC27+AC65+AC66+AC78+AC96</f>
        <v>59738647538</v>
      </c>
      <c r="AD97" s="218"/>
      <c r="AE97" s="218"/>
      <c r="AF97" s="219"/>
      <c r="AG97" s="18"/>
      <c r="AJ97" s="77"/>
      <c r="AL97" s="87"/>
      <c r="AM97" s="20">
        <f>Y97</f>
        <v>59588556210</v>
      </c>
      <c r="AN97" s="20">
        <f>AC97</f>
        <v>59738647538</v>
      </c>
      <c r="AO97" s="20">
        <f>Y97</f>
        <v>59588556210</v>
      </c>
      <c r="AP97" s="20">
        <f>AC97</f>
        <v>59738647538</v>
      </c>
    </row>
    <row r="98" spans="3:38" ht="18" customHeight="1">
      <c r="C98" s="201" t="s">
        <v>324</v>
      </c>
      <c r="D98" s="202"/>
      <c r="E98" s="207" t="s">
        <v>365</v>
      </c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9"/>
      <c r="U98" s="201" t="s">
        <v>345</v>
      </c>
      <c r="V98" s="202"/>
      <c r="W98" s="215"/>
      <c r="X98" s="216"/>
      <c r="Y98" s="212"/>
      <c r="Z98" s="213"/>
      <c r="AA98" s="213"/>
      <c r="AB98" s="214"/>
      <c r="AC98" s="212"/>
      <c r="AD98" s="213"/>
      <c r="AE98" s="213"/>
      <c r="AF98" s="214"/>
      <c r="AG98" s="18"/>
      <c r="AJ98" s="77"/>
      <c r="AL98" s="78" t="s">
        <v>502</v>
      </c>
    </row>
    <row r="99" spans="3:42" ht="41.25" customHeight="1">
      <c r="C99" s="201" t="s">
        <v>325</v>
      </c>
      <c r="D99" s="202"/>
      <c r="E99" s="207" t="s">
        <v>366</v>
      </c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9"/>
      <c r="U99" s="201" t="s">
        <v>346</v>
      </c>
      <c r="V99" s="202"/>
      <c r="W99" s="215"/>
      <c r="X99" s="216"/>
      <c r="Y99" s="217">
        <f>Y100+Y101-Y102-Y103+Y104+Y105+Y112-Y113+Y114-Y115</f>
        <v>58726908537</v>
      </c>
      <c r="Z99" s="218"/>
      <c r="AA99" s="218"/>
      <c r="AB99" s="219"/>
      <c r="AC99" s="217">
        <f>AC100+AC101-AC102-AC103+AC104+AC105+AC112-AC113+AC114-AC115</f>
        <v>58661514323</v>
      </c>
      <c r="AD99" s="218"/>
      <c r="AE99" s="218"/>
      <c r="AF99" s="219"/>
      <c r="AG99" s="18"/>
      <c r="AJ99" s="77"/>
      <c r="AL99" s="87"/>
      <c r="AM99" s="20">
        <f>Y99</f>
        <v>58726908537</v>
      </c>
      <c r="AN99" s="20">
        <f>AC99</f>
        <v>58661514323</v>
      </c>
      <c r="AO99" s="20">
        <f>Y99</f>
        <v>58726908537</v>
      </c>
      <c r="AP99" s="20">
        <f>AC99</f>
        <v>58661514323</v>
      </c>
    </row>
    <row r="100" spans="3:38" ht="15" customHeight="1">
      <c r="C100" s="201" t="s">
        <v>326</v>
      </c>
      <c r="D100" s="202"/>
      <c r="E100" s="207" t="s">
        <v>367</v>
      </c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9"/>
      <c r="U100" s="201" t="s">
        <v>347</v>
      </c>
      <c r="V100" s="202"/>
      <c r="W100" s="215">
        <v>13</v>
      </c>
      <c r="X100" s="216"/>
      <c r="Y100" s="212">
        <v>5940384109</v>
      </c>
      <c r="Z100" s="213"/>
      <c r="AA100" s="213"/>
      <c r="AB100" s="214"/>
      <c r="AC100" s="212">
        <v>5940384109</v>
      </c>
      <c r="AD100" s="213"/>
      <c r="AE100" s="213"/>
      <c r="AF100" s="214"/>
      <c r="AG100" s="18"/>
      <c r="AJ100" s="77"/>
      <c r="AL100" s="78">
        <v>900</v>
      </c>
    </row>
    <row r="101" spans="3:38" ht="15" customHeight="1">
      <c r="C101" s="201" t="s">
        <v>327</v>
      </c>
      <c r="D101" s="202"/>
      <c r="E101" s="207" t="s">
        <v>523</v>
      </c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9"/>
      <c r="U101" s="201" t="s">
        <v>348</v>
      </c>
      <c r="V101" s="202"/>
      <c r="W101" s="215"/>
      <c r="X101" s="216"/>
      <c r="Y101" s="212"/>
      <c r="Z101" s="213"/>
      <c r="AA101" s="213"/>
      <c r="AB101" s="214"/>
      <c r="AC101" s="212"/>
      <c r="AD101" s="213"/>
      <c r="AE101" s="213"/>
      <c r="AF101" s="214"/>
      <c r="AG101" s="18"/>
      <c r="AJ101" s="77"/>
      <c r="AL101" s="78">
        <v>91</v>
      </c>
    </row>
    <row r="102" spans="3:38" ht="15" customHeight="1">
      <c r="C102" s="201" t="s">
        <v>328</v>
      </c>
      <c r="D102" s="202"/>
      <c r="E102" s="207" t="s">
        <v>524</v>
      </c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9"/>
      <c r="U102" s="201" t="s">
        <v>349</v>
      </c>
      <c r="V102" s="202"/>
      <c r="W102" s="215"/>
      <c r="X102" s="216"/>
      <c r="Y102" s="212"/>
      <c r="Z102" s="213"/>
      <c r="AA102" s="213"/>
      <c r="AB102" s="214"/>
      <c r="AC102" s="212"/>
      <c r="AD102" s="213"/>
      <c r="AE102" s="213"/>
      <c r="AF102" s="214"/>
      <c r="AG102" s="18"/>
      <c r="AJ102" s="77"/>
      <c r="AL102" s="78">
        <v>902</v>
      </c>
    </row>
    <row r="103" spans="3:38" ht="15" customHeight="1">
      <c r="C103" s="201" t="s">
        <v>329</v>
      </c>
      <c r="D103" s="202"/>
      <c r="E103" s="207" t="s">
        <v>368</v>
      </c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9"/>
      <c r="U103" s="201" t="s">
        <v>350</v>
      </c>
      <c r="V103" s="202"/>
      <c r="W103" s="215"/>
      <c r="X103" s="216"/>
      <c r="Y103" s="212"/>
      <c r="Z103" s="213"/>
      <c r="AA103" s="213"/>
      <c r="AB103" s="214"/>
      <c r="AC103" s="212"/>
      <c r="AD103" s="213"/>
      <c r="AE103" s="213"/>
      <c r="AF103" s="214"/>
      <c r="AG103" s="18"/>
      <c r="AJ103" s="77"/>
      <c r="AL103" s="78">
        <v>901</v>
      </c>
    </row>
    <row r="104" spans="3:38" ht="41.25" customHeight="1">
      <c r="C104" s="201" t="s">
        <v>330</v>
      </c>
      <c r="D104" s="202"/>
      <c r="E104" s="207" t="s">
        <v>369</v>
      </c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9"/>
      <c r="U104" s="201" t="s">
        <v>351</v>
      </c>
      <c r="V104" s="202"/>
      <c r="W104" s="215"/>
      <c r="X104" s="216"/>
      <c r="Y104" s="212">
        <v>53245315525</v>
      </c>
      <c r="Z104" s="213"/>
      <c r="AA104" s="213"/>
      <c r="AB104" s="214"/>
      <c r="AC104" s="212">
        <v>53245315525</v>
      </c>
      <c r="AD104" s="213"/>
      <c r="AE104" s="213"/>
      <c r="AF104" s="214"/>
      <c r="AG104" s="18"/>
      <c r="AJ104" s="77"/>
      <c r="AL104" s="78">
        <v>93</v>
      </c>
    </row>
    <row r="105" spans="3:42" ht="15" customHeight="1">
      <c r="C105" s="201" t="s">
        <v>331</v>
      </c>
      <c r="D105" s="202"/>
      <c r="E105" s="207" t="s">
        <v>370</v>
      </c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9"/>
      <c r="U105" s="201" t="s">
        <v>352</v>
      </c>
      <c r="V105" s="202"/>
      <c r="W105" s="215"/>
      <c r="X105" s="216"/>
      <c r="Y105" s="217">
        <f>Y106+Y107+Y108</f>
        <v>0</v>
      </c>
      <c r="Z105" s="218"/>
      <c r="AA105" s="218"/>
      <c r="AB105" s="219"/>
      <c r="AC105" s="217">
        <f>AC106+AC107+AC108</f>
        <v>295351463</v>
      </c>
      <c r="AD105" s="218"/>
      <c r="AE105" s="218"/>
      <c r="AF105" s="219"/>
      <c r="AG105" s="18"/>
      <c r="AJ105" s="77"/>
      <c r="AL105" s="78"/>
      <c r="AM105" s="20">
        <f>Y105</f>
        <v>0</v>
      </c>
      <c r="AN105" s="20">
        <f>AC105</f>
        <v>295351463</v>
      </c>
      <c r="AO105" s="20">
        <f>Y105</f>
        <v>0</v>
      </c>
      <c r="AP105" s="20">
        <f>AC105</f>
        <v>295351463</v>
      </c>
    </row>
    <row r="106" spans="3:38" ht="15" customHeight="1">
      <c r="C106" s="201" t="s">
        <v>332</v>
      </c>
      <c r="D106" s="202"/>
      <c r="E106" s="160" t="s">
        <v>371</v>
      </c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6"/>
      <c r="U106" s="201" t="s">
        <v>353</v>
      </c>
      <c r="V106" s="202"/>
      <c r="W106" s="215"/>
      <c r="X106" s="216"/>
      <c r="Y106" s="163"/>
      <c r="Z106" s="164"/>
      <c r="AA106" s="164"/>
      <c r="AB106" s="165"/>
      <c r="AC106" s="163">
        <v>295351463</v>
      </c>
      <c r="AD106" s="164"/>
      <c r="AE106" s="164"/>
      <c r="AF106" s="165"/>
      <c r="AG106" s="18"/>
      <c r="AJ106" s="77"/>
      <c r="AL106" s="78">
        <v>940</v>
      </c>
    </row>
    <row r="107" spans="3:38" ht="15" customHeight="1">
      <c r="C107" s="201" t="s">
        <v>333</v>
      </c>
      <c r="D107" s="202"/>
      <c r="E107" s="160" t="s">
        <v>372</v>
      </c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6"/>
      <c r="U107" s="201" t="s">
        <v>354</v>
      </c>
      <c r="V107" s="202"/>
      <c r="W107" s="215"/>
      <c r="X107" s="216"/>
      <c r="Y107" s="163"/>
      <c r="Z107" s="164"/>
      <c r="AA107" s="164"/>
      <c r="AB107" s="165"/>
      <c r="AC107" s="163"/>
      <c r="AD107" s="164"/>
      <c r="AE107" s="164"/>
      <c r="AF107" s="165"/>
      <c r="AG107" s="18"/>
      <c r="AJ107" s="77"/>
      <c r="AL107" s="78">
        <v>941</v>
      </c>
    </row>
    <row r="108" spans="3:38" ht="15" customHeight="1">
      <c r="C108" s="201" t="s">
        <v>334</v>
      </c>
      <c r="D108" s="202"/>
      <c r="E108" s="160" t="s">
        <v>373</v>
      </c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6"/>
      <c r="U108" s="201" t="s">
        <v>355</v>
      </c>
      <c r="V108" s="202"/>
      <c r="W108" s="215"/>
      <c r="X108" s="216"/>
      <c r="Y108" s="163"/>
      <c r="Z108" s="164"/>
      <c r="AA108" s="164"/>
      <c r="AB108" s="165"/>
      <c r="AC108" s="163"/>
      <c r="AD108" s="164"/>
      <c r="AE108" s="164"/>
      <c r="AF108" s="165"/>
      <c r="AG108" s="18"/>
      <c r="AJ108" s="77"/>
      <c r="AL108" s="78">
        <v>942</v>
      </c>
    </row>
    <row r="109" spans="3:38" ht="15" customHeight="1">
      <c r="C109" s="223" t="s">
        <v>17</v>
      </c>
      <c r="D109" s="224"/>
      <c r="E109" s="227" t="s">
        <v>18</v>
      </c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9"/>
      <c r="U109" s="233" t="s">
        <v>516</v>
      </c>
      <c r="V109" s="234"/>
      <c r="W109" s="233" t="s">
        <v>16</v>
      </c>
      <c r="X109" s="234"/>
      <c r="Y109" s="237" t="s">
        <v>15</v>
      </c>
      <c r="Z109" s="142"/>
      <c r="AA109" s="142"/>
      <c r="AB109" s="142"/>
      <c r="AC109" s="142"/>
      <c r="AD109" s="142"/>
      <c r="AE109" s="142"/>
      <c r="AF109" s="238"/>
      <c r="AG109" s="18"/>
      <c r="AJ109" s="140" t="s">
        <v>180</v>
      </c>
      <c r="AK109" s="26"/>
      <c r="AL109" s="249" t="s">
        <v>195</v>
      </c>
    </row>
    <row r="110" spans="3:38" ht="24" customHeight="1">
      <c r="C110" s="225"/>
      <c r="D110" s="226"/>
      <c r="E110" s="230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2"/>
      <c r="U110" s="235"/>
      <c r="V110" s="236"/>
      <c r="W110" s="235"/>
      <c r="X110" s="236"/>
      <c r="Y110" s="148" t="s">
        <v>227</v>
      </c>
      <c r="Z110" s="148"/>
      <c r="AA110" s="148"/>
      <c r="AB110" s="148"/>
      <c r="AC110" s="220" t="s">
        <v>14</v>
      </c>
      <c r="AD110" s="221"/>
      <c r="AE110" s="221"/>
      <c r="AF110" s="222"/>
      <c r="AG110" s="18"/>
      <c r="AJ110" s="141"/>
      <c r="AK110" s="5"/>
      <c r="AL110" s="250"/>
    </row>
    <row r="111" spans="3:38" ht="10.5" customHeight="1">
      <c r="C111" s="237">
        <v>1</v>
      </c>
      <c r="D111" s="238"/>
      <c r="E111" s="237">
        <v>2</v>
      </c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238"/>
      <c r="U111" s="237">
        <v>3</v>
      </c>
      <c r="V111" s="238"/>
      <c r="W111" s="237">
        <v>4</v>
      </c>
      <c r="X111" s="238"/>
      <c r="Y111" s="237">
        <v>5</v>
      </c>
      <c r="Z111" s="142"/>
      <c r="AA111" s="142"/>
      <c r="AB111" s="238"/>
      <c r="AC111" s="237">
        <v>6</v>
      </c>
      <c r="AD111" s="142"/>
      <c r="AE111" s="142"/>
      <c r="AF111" s="238"/>
      <c r="AG111" s="18"/>
      <c r="AJ111" s="87" t="s">
        <v>526</v>
      </c>
      <c r="AK111" s="48"/>
      <c r="AL111" s="87" t="s">
        <v>527</v>
      </c>
    </row>
    <row r="112" spans="3:38" ht="24" customHeight="1">
      <c r="C112" s="201" t="s">
        <v>335</v>
      </c>
      <c r="D112" s="202"/>
      <c r="E112" s="207" t="s">
        <v>374</v>
      </c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9"/>
      <c r="U112" s="201" t="s">
        <v>356</v>
      </c>
      <c r="V112" s="202"/>
      <c r="W112" s="203"/>
      <c r="X112" s="204"/>
      <c r="Y112" s="212"/>
      <c r="Z112" s="213"/>
      <c r="AA112" s="213"/>
      <c r="AB112" s="214"/>
      <c r="AC112" s="212">
        <v>2056503</v>
      </c>
      <c r="AD112" s="213"/>
      <c r="AE112" s="213"/>
      <c r="AF112" s="214"/>
      <c r="AG112" s="18"/>
      <c r="AJ112" s="77"/>
      <c r="AL112" s="78">
        <v>950</v>
      </c>
    </row>
    <row r="113" spans="3:42" ht="24" customHeight="1">
      <c r="C113" s="201" t="s">
        <v>336</v>
      </c>
      <c r="D113" s="202"/>
      <c r="E113" s="126" t="s">
        <v>375</v>
      </c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8"/>
      <c r="U113" s="201" t="s">
        <v>357</v>
      </c>
      <c r="V113" s="202"/>
      <c r="W113" s="203"/>
      <c r="X113" s="204"/>
      <c r="Y113" s="212">
        <v>526727824</v>
      </c>
      <c r="Z113" s="213"/>
      <c r="AA113" s="213"/>
      <c r="AB113" s="214"/>
      <c r="AC113" s="212">
        <v>821593277</v>
      </c>
      <c r="AD113" s="213"/>
      <c r="AE113" s="213"/>
      <c r="AF113" s="214"/>
      <c r="AG113" s="18"/>
      <c r="AJ113" s="77"/>
      <c r="AL113" s="78">
        <v>960</v>
      </c>
      <c r="AM113" s="20">
        <f>Y113</f>
        <v>526727824</v>
      </c>
      <c r="AN113" s="20">
        <f>AC113</f>
        <v>821593277</v>
      </c>
      <c r="AO113" s="20">
        <f>Y113</f>
        <v>526727824</v>
      </c>
      <c r="AP113" s="20">
        <f>AC113</f>
        <v>821593277</v>
      </c>
    </row>
    <row r="114" spans="3:42" ht="24" customHeight="1">
      <c r="C114" s="201" t="s">
        <v>337</v>
      </c>
      <c r="D114" s="202"/>
      <c r="E114" s="207" t="s">
        <v>376</v>
      </c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9"/>
      <c r="U114" s="201" t="s">
        <v>358</v>
      </c>
      <c r="V114" s="202"/>
      <c r="W114" s="203"/>
      <c r="X114" s="204"/>
      <c r="Y114" s="154">
        <f>IF(AM114&gt;0,AM114,0)</f>
        <v>67936727</v>
      </c>
      <c r="Z114" s="154"/>
      <c r="AA114" s="154"/>
      <c r="AB114" s="154"/>
      <c r="AC114" s="117"/>
      <c r="AD114" s="117"/>
      <c r="AE114" s="117"/>
      <c r="AF114" s="117"/>
      <c r="AG114" s="18"/>
      <c r="AJ114" s="77"/>
      <c r="AL114" s="78">
        <v>951</v>
      </c>
      <c r="AM114" s="20">
        <f>'Биланс на успех'!Y89</f>
        <v>67936727</v>
      </c>
      <c r="AN114" s="20">
        <f>'Биланс на успех'!AC89</f>
        <v>2056503</v>
      </c>
      <c r="AO114" s="20">
        <f>Y114</f>
        <v>67936727</v>
      </c>
      <c r="AP114" s="20">
        <f>AC114</f>
        <v>0</v>
      </c>
    </row>
    <row r="115" spans="3:42" ht="24" customHeight="1">
      <c r="C115" s="201" t="s">
        <v>338</v>
      </c>
      <c r="D115" s="202"/>
      <c r="E115" s="207" t="s">
        <v>377</v>
      </c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9"/>
      <c r="U115" s="201" t="s">
        <v>359</v>
      </c>
      <c r="V115" s="202"/>
      <c r="W115" s="203"/>
      <c r="X115" s="204"/>
      <c r="Y115" s="154">
        <f>IF(AM115&gt;0,AM115,0)</f>
        <v>0</v>
      </c>
      <c r="Z115" s="154"/>
      <c r="AA115" s="154"/>
      <c r="AB115" s="154"/>
      <c r="AC115" s="117"/>
      <c r="AD115" s="117"/>
      <c r="AE115" s="117"/>
      <c r="AF115" s="117"/>
      <c r="AG115" s="18"/>
      <c r="AJ115" s="77"/>
      <c r="AL115" s="78">
        <v>961</v>
      </c>
      <c r="AM115" s="20">
        <f>'Биланс на успех'!Y90</f>
        <v>0</v>
      </c>
      <c r="AN115" s="20">
        <f>'Биланс на успех'!AC90</f>
        <v>0</v>
      </c>
      <c r="AO115" s="20">
        <f>Y115</f>
        <v>0</v>
      </c>
      <c r="AP115" s="20">
        <f>AC115</f>
        <v>0</v>
      </c>
    </row>
    <row r="116" spans="3:38" ht="30" customHeight="1">
      <c r="C116" s="201" t="s">
        <v>339</v>
      </c>
      <c r="D116" s="202"/>
      <c r="E116" s="207" t="s">
        <v>378</v>
      </c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9"/>
      <c r="U116" s="201" t="s">
        <v>360</v>
      </c>
      <c r="V116" s="202"/>
      <c r="W116" s="203"/>
      <c r="X116" s="204"/>
      <c r="Y116" s="212"/>
      <c r="Z116" s="213"/>
      <c r="AA116" s="213"/>
      <c r="AB116" s="214"/>
      <c r="AC116" s="212"/>
      <c r="AD116" s="213"/>
      <c r="AE116" s="213"/>
      <c r="AF116" s="214"/>
      <c r="AG116" s="18"/>
      <c r="AJ116" s="77"/>
      <c r="AL116" s="87"/>
    </row>
    <row r="117" spans="3:38" ht="24" customHeight="1">
      <c r="C117" s="201" t="s">
        <v>340</v>
      </c>
      <c r="D117" s="202"/>
      <c r="E117" s="207" t="s">
        <v>379</v>
      </c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9"/>
      <c r="U117" s="201" t="s">
        <v>361</v>
      </c>
      <c r="V117" s="202"/>
      <c r="W117" s="203"/>
      <c r="X117" s="204"/>
      <c r="Y117" s="212"/>
      <c r="Z117" s="213"/>
      <c r="AA117" s="213"/>
      <c r="AB117" s="214"/>
      <c r="AC117" s="212"/>
      <c r="AD117" s="213"/>
      <c r="AE117" s="213"/>
      <c r="AF117" s="214"/>
      <c r="AG117" s="18"/>
      <c r="AJ117" s="77"/>
      <c r="AK117" s="6"/>
      <c r="AL117" s="78">
        <v>97</v>
      </c>
    </row>
    <row r="118" spans="3:42" ht="25.5" customHeight="1">
      <c r="C118" s="173" t="s">
        <v>380</v>
      </c>
      <c r="D118" s="173"/>
      <c r="E118" s="152" t="s">
        <v>425</v>
      </c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73" t="s">
        <v>402</v>
      </c>
      <c r="V118" s="173"/>
      <c r="W118" s="199"/>
      <c r="X118" s="199"/>
      <c r="Y118" s="116">
        <f>Y119+Y122+Y132</f>
        <v>852215411</v>
      </c>
      <c r="Z118" s="116"/>
      <c r="AA118" s="116"/>
      <c r="AB118" s="116"/>
      <c r="AC118" s="116">
        <f>AC119+AC122+AC132</f>
        <v>1057409293</v>
      </c>
      <c r="AD118" s="116"/>
      <c r="AE118" s="116"/>
      <c r="AF118" s="116"/>
      <c r="AG118" s="18"/>
      <c r="AJ118" s="77"/>
      <c r="AL118" s="87"/>
      <c r="AM118" s="20">
        <f>Y118</f>
        <v>852215411</v>
      </c>
      <c r="AN118" s="20">
        <f>AC118</f>
        <v>1057409293</v>
      </c>
      <c r="AO118" s="20">
        <f>Y118</f>
        <v>852215411</v>
      </c>
      <c r="AP118" s="20">
        <f>AC118</f>
        <v>1057409293</v>
      </c>
    </row>
    <row r="119" spans="3:38" ht="35.25" customHeight="1">
      <c r="C119" s="173" t="s">
        <v>381</v>
      </c>
      <c r="D119" s="173"/>
      <c r="E119" s="152" t="s">
        <v>439</v>
      </c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73" t="s">
        <v>403</v>
      </c>
      <c r="V119" s="173"/>
      <c r="W119" s="199"/>
      <c r="X119" s="199"/>
      <c r="Y119" s="116">
        <f>Y120+Y121</f>
        <v>148706193</v>
      </c>
      <c r="Z119" s="116"/>
      <c r="AA119" s="116"/>
      <c r="AB119" s="116"/>
      <c r="AC119" s="116">
        <f>AC120+AC121</f>
        <v>289351917</v>
      </c>
      <c r="AD119" s="116"/>
      <c r="AE119" s="116"/>
      <c r="AF119" s="116"/>
      <c r="AG119" s="18"/>
      <c r="AJ119" s="77"/>
      <c r="AL119" s="87"/>
    </row>
    <row r="120" spans="3:38" ht="30" customHeight="1">
      <c r="C120" s="173" t="s">
        <v>382</v>
      </c>
      <c r="D120" s="173"/>
      <c r="E120" s="150" t="s">
        <v>440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73" t="s">
        <v>404</v>
      </c>
      <c r="V120" s="173"/>
      <c r="W120" s="199"/>
      <c r="X120" s="199"/>
      <c r="Y120" s="117"/>
      <c r="Z120" s="117"/>
      <c r="AA120" s="117"/>
      <c r="AB120" s="117"/>
      <c r="AC120" s="117"/>
      <c r="AD120" s="117"/>
      <c r="AE120" s="117"/>
      <c r="AF120" s="117"/>
      <c r="AG120" s="18"/>
      <c r="AJ120" s="77"/>
      <c r="AL120" s="78">
        <v>273</v>
      </c>
    </row>
    <row r="121" spans="3:38" ht="30" customHeight="1">
      <c r="C121" s="173" t="s">
        <v>383</v>
      </c>
      <c r="D121" s="173"/>
      <c r="E121" s="150" t="s">
        <v>441</v>
      </c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73" t="s">
        <v>405</v>
      </c>
      <c r="V121" s="173"/>
      <c r="W121" s="199"/>
      <c r="X121" s="199"/>
      <c r="Y121" s="117">
        <v>148706193</v>
      </c>
      <c r="Z121" s="117"/>
      <c r="AA121" s="117"/>
      <c r="AB121" s="117"/>
      <c r="AC121" s="117">
        <v>289351917</v>
      </c>
      <c r="AD121" s="117"/>
      <c r="AE121" s="117"/>
      <c r="AF121" s="117"/>
      <c r="AG121" s="18"/>
      <c r="AJ121" s="77"/>
      <c r="AL121" s="78" t="s">
        <v>503</v>
      </c>
    </row>
    <row r="122" spans="3:42" ht="35.25" customHeight="1">
      <c r="C122" s="173" t="s">
        <v>384</v>
      </c>
      <c r="D122" s="173"/>
      <c r="E122" s="152" t="s">
        <v>426</v>
      </c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73" t="s">
        <v>406</v>
      </c>
      <c r="V122" s="173"/>
      <c r="W122" s="199"/>
      <c r="X122" s="199"/>
      <c r="Y122" s="116">
        <f>Y123+Y124+Y125+Y126+Y127+Y128+Y129+Y130</f>
        <v>11070044</v>
      </c>
      <c r="Z122" s="116"/>
      <c r="AA122" s="116"/>
      <c r="AB122" s="116"/>
      <c r="AC122" s="116">
        <f>AC123+AC124+AC125+AC126+AC127+AC128+AC129+AC130</f>
        <v>24803709</v>
      </c>
      <c r="AD122" s="116"/>
      <c r="AE122" s="116"/>
      <c r="AF122" s="116"/>
      <c r="AG122" s="18"/>
      <c r="AJ122" s="77"/>
      <c r="AL122" s="87"/>
      <c r="AM122" s="20">
        <f>Y122</f>
        <v>11070044</v>
      </c>
      <c r="AN122" s="20">
        <f>AC122</f>
        <v>24803709</v>
      </c>
      <c r="AO122" s="20">
        <f>Y122</f>
        <v>11070044</v>
      </c>
      <c r="AP122" s="20">
        <f>AC122</f>
        <v>24803709</v>
      </c>
    </row>
    <row r="123" spans="3:38" ht="15" customHeight="1">
      <c r="C123" s="173" t="s">
        <v>385</v>
      </c>
      <c r="D123" s="173"/>
      <c r="E123" s="150" t="s">
        <v>427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73" t="s">
        <v>407</v>
      </c>
      <c r="V123" s="173"/>
      <c r="W123" s="199"/>
      <c r="X123" s="199"/>
      <c r="Y123" s="117"/>
      <c r="Z123" s="117"/>
      <c r="AA123" s="117"/>
      <c r="AB123" s="117"/>
      <c r="AC123" s="117"/>
      <c r="AD123" s="117"/>
      <c r="AE123" s="117"/>
      <c r="AF123" s="117"/>
      <c r="AG123" s="18"/>
      <c r="AJ123" s="77"/>
      <c r="AL123" s="78" t="s">
        <v>504</v>
      </c>
    </row>
    <row r="124" spans="3:38" ht="15" customHeight="1">
      <c r="C124" s="173" t="s">
        <v>386</v>
      </c>
      <c r="D124" s="173"/>
      <c r="E124" s="150" t="s">
        <v>428</v>
      </c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73" t="s">
        <v>408</v>
      </c>
      <c r="V124" s="173"/>
      <c r="W124" s="199"/>
      <c r="X124" s="199"/>
      <c r="Y124" s="117"/>
      <c r="Z124" s="117"/>
      <c r="AA124" s="117"/>
      <c r="AB124" s="117"/>
      <c r="AC124" s="117"/>
      <c r="AD124" s="117"/>
      <c r="AE124" s="117"/>
      <c r="AF124" s="117"/>
      <c r="AG124" s="18"/>
      <c r="AJ124" s="77"/>
      <c r="AL124" s="78" t="s">
        <v>505</v>
      </c>
    </row>
    <row r="125" spans="3:38" ht="15" customHeight="1">
      <c r="C125" s="173" t="s">
        <v>387</v>
      </c>
      <c r="D125" s="173"/>
      <c r="E125" s="139" t="s">
        <v>429</v>
      </c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73" t="s">
        <v>409</v>
      </c>
      <c r="V125" s="173"/>
      <c r="W125" s="199"/>
      <c r="X125" s="199"/>
      <c r="Y125" s="117">
        <v>11070044</v>
      </c>
      <c r="Z125" s="117"/>
      <c r="AA125" s="117"/>
      <c r="AB125" s="117"/>
      <c r="AC125" s="117">
        <v>24803709</v>
      </c>
      <c r="AD125" s="117"/>
      <c r="AE125" s="117"/>
      <c r="AF125" s="117"/>
      <c r="AG125" s="18"/>
      <c r="AJ125" s="77"/>
      <c r="AL125" s="78">
        <v>284</v>
      </c>
    </row>
    <row r="126" spans="3:38" ht="15" customHeight="1">
      <c r="C126" s="173" t="s">
        <v>388</v>
      </c>
      <c r="D126" s="173"/>
      <c r="E126" s="150" t="s">
        <v>438</v>
      </c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73" t="s">
        <v>410</v>
      </c>
      <c r="V126" s="173"/>
      <c r="W126" s="199"/>
      <c r="X126" s="199"/>
      <c r="Y126" s="117"/>
      <c r="Z126" s="117"/>
      <c r="AA126" s="117"/>
      <c r="AB126" s="117"/>
      <c r="AC126" s="117"/>
      <c r="AD126" s="117"/>
      <c r="AE126" s="117"/>
      <c r="AF126" s="117"/>
      <c r="AG126" s="18"/>
      <c r="AJ126" s="77"/>
      <c r="AL126" s="78">
        <v>285</v>
      </c>
    </row>
    <row r="127" spans="3:38" ht="15" customHeight="1">
      <c r="C127" s="173" t="s">
        <v>389</v>
      </c>
      <c r="D127" s="173"/>
      <c r="E127" s="150" t="s">
        <v>430</v>
      </c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73" t="s">
        <v>411</v>
      </c>
      <c r="V127" s="173"/>
      <c r="W127" s="199"/>
      <c r="X127" s="199"/>
      <c r="Y127" s="117"/>
      <c r="Z127" s="117"/>
      <c r="AA127" s="117"/>
      <c r="AB127" s="117"/>
      <c r="AC127" s="117"/>
      <c r="AD127" s="117"/>
      <c r="AE127" s="117"/>
      <c r="AF127" s="117"/>
      <c r="AG127" s="18"/>
      <c r="AJ127" s="77"/>
      <c r="AL127" s="78">
        <v>286</v>
      </c>
    </row>
    <row r="128" spans="3:38" ht="15" customHeight="1">
      <c r="C128" s="173" t="s">
        <v>390</v>
      </c>
      <c r="D128" s="173"/>
      <c r="E128" s="174" t="s">
        <v>431</v>
      </c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2"/>
      <c r="U128" s="173" t="s">
        <v>412</v>
      </c>
      <c r="V128" s="173"/>
      <c r="W128" s="199"/>
      <c r="X128" s="199"/>
      <c r="Y128" s="117"/>
      <c r="Z128" s="117"/>
      <c r="AA128" s="117"/>
      <c r="AB128" s="117"/>
      <c r="AC128" s="117"/>
      <c r="AD128" s="117"/>
      <c r="AE128" s="117"/>
      <c r="AF128" s="117"/>
      <c r="AG128" s="18"/>
      <c r="AJ128" s="77"/>
      <c r="AL128" s="78">
        <v>287</v>
      </c>
    </row>
    <row r="129" spans="3:38" ht="15" customHeight="1">
      <c r="C129" s="173" t="s">
        <v>391</v>
      </c>
      <c r="D129" s="173"/>
      <c r="E129" s="174" t="s">
        <v>432</v>
      </c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2"/>
      <c r="U129" s="173" t="s">
        <v>413</v>
      </c>
      <c r="V129" s="173"/>
      <c r="W129" s="199"/>
      <c r="X129" s="199"/>
      <c r="Y129" s="117"/>
      <c r="Z129" s="117"/>
      <c r="AA129" s="117"/>
      <c r="AB129" s="117"/>
      <c r="AC129" s="117"/>
      <c r="AD129" s="117"/>
      <c r="AE129" s="117"/>
      <c r="AF129" s="117"/>
      <c r="AG129" s="18"/>
      <c r="AJ129" s="77"/>
      <c r="AL129" s="78" t="s">
        <v>506</v>
      </c>
    </row>
    <row r="130" spans="3:38" ht="15" customHeight="1">
      <c r="C130" s="173" t="s">
        <v>392</v>
      </c>
      <c r="D130" s="173"/>
      <c r="E130" s="160" t="s">
        <v>433</v>
      </c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6"/>
      <c r="U130" s="173" t="s">
        <v>414</v>
      </c>
      <c r="V130" s="173"/>
      <c r="W130" s="199"/>
      <c r="X130" s="199"/>
      <c r="Y130" s="117"/>
      <c r="Z130" s="117"/>
      <c r="AA130" s="117"/>
      <c r="AB130" s="117"/>
      <c r="AC130" s="117"/>
      <c r="AD130" s="117"/>
      <c r="AE130" s="117"/>
      <c r="AF130" s="117"/>
      <c r="AG130" s="18"/>
      <c r="AJ130" s="77"/>
      <c r="AL130" s="78" t="s">
        <v>506</v>
      </c>
    </row>
    <row r="131" spans="3:38" ht="24.75" customHeight="1">
      <c r="C131" s="173" t="s">
        <v>393</v>
      </c>
      <c r="D131" s="173"/>
      <c r="E131" s="207" t="s">
        <v>525</v>
      </c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9"/>
      <c r="U131" s="173" t="s">
        <v>415</v>
      </c>
      <c r="V131" s="173"/>
      <c r="W131" s="199"/>
      <c r="X131" s="199"/>
      <c r="Y131" s="200"/>
      <c r="Z131" s="200"/>
      <c r="AA131" s="200"/>
      <c r="AB131" s="200"/>
      <c r="AC131" s="200"/>
      <c r="AD131" s="200"/>
      <c r="AE131" s="200"/>
      <c r="AF131" s="200"/>
      <c r="AG131" s="18"/>
      <c r="AJ131" s="77"/>
      <c r="AL131" s="78">
        <v>289</v>
      </c>
    </row>
    <row r="132" spans="3:42" ht="24.75" customHeight="1">
      <c r="C132" s="173" t="s">
        <v>394</v>
      </c>
      <c r="D132" s="173"/>
      <c r="E132" s="207" t="s">
        <v>434</v>
      </c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9"/>
      <c r="U132" s="173" t="s">
        <v>416</v>
      </c>
      <c r="V132" s="173"/>
      <c r="W132" s="199"/>
      <c r="X132" s="199"/>
      <c r="Y132" s="116">
        <f>Y133+Y134+Y135+Y136+Y137+Y138+Y139+Y140+Y141+Y146+Y147+Y148+Y149</f>
        <v>692439174</v>
      </c>
      <c r="Z132" s="116"/>
      <c r="AA132" s="116"/>
      <c r="AB132" s="116"/>
      <c r="AC132" s="116">
        <f>AC133+AC134+AC135+AC136+AC137+AC138+AC139+AC140+AC141+AC146+AC147+AC148+AC149</f>
        <v>743253667</v>
      </c>
      <c r="AD132" s="116"/>
      <c r="AE132" s="116"/>
      <c r="AF132" s="116"/>
      <c r="AG132" s="18"/>
      <c r="AJ132" s="77"/>
      <c r="AL132" s="87"/>
      <c r="AM132" s="20">
        <f>Y132</f>
        <v>692439174</v>
      </c>
      <c r="AN132" s="20">
        <f>AC132</f>
        <v>743253667</v>
      </c>
      <c r="AO132" s="20">
        <f>Y132</f>
        <v>692439174</v>
      </c>
      <c r="AP132" s="20">
        <f>AC132</f>
        <v>743253667</v>
      </c>
    </row>
    <row r="133" spans="3:38" ht="15" customHeight="1">
      <c r="C133" s="173" t="s">
        <v>395</v>
      </c>
      <c r="D133" s="173"/>
      <c r="E133" s="174" t="s">
        <v>427</v>
      </c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2"/>
      <c r="U133" s="173" t="s">
        <v>417</v>
      </c>
      <c r="V133" s="173"/>
      <c r="W133" s="199"/>
      <c r="X133" s="199"/>
      <c r="Y133" s="117"/>
      <c r="Z133" s="117"/>
      <c r="AA133" s="117"/>
      <c r="AB133" s="117"/>
      <c r="AC133" s="117"/>
      <c r="AD133" s="117"/>
      <c r="AE133" s="117"/>
      <c r="AF133" s="117"/>
      <c r="AG133" s="18"/>
      <c r="AJ133" s="77"/>
      <c r="AL133" s="78">
        <v>21</v>
      </c>
    </row>
    <row r="134" spans="3:38" ht="15" customHeight="1">
      <c r="C134" s="173" t="s">
        <v>396</v>
      </c>
      <c r="D134" s="173"/>
      <c r="E134" s="160" t="s">
        <v>428</v>
      </c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6"/>
      <c r="U134" s="173" t="s">
        <v>418</v>
      </c>
      <c r="V134" s="173"/>
      <c r="W134" s="199">
        <v>15</v>
      </c>
      <c r="X134" s="199"/>
      <c r="Y134" s="117">
        <v>187202296</v>
      </c>
      <c r="Z134" s="117"/>
      <c r="AA134" s="117"/>
      <c r="AB134" s="117"/>
      <c r="AC134" s="117">
        <v>247244791</v>
      </c>
      <c r="AD134" s="117"/>
      <c r="AE134" s="117"/>
      <c r="AF134" s="117"/>
      <c r="AG134" s="18"/>
      <c r="AJ134" s="77"/>
      <c r="AL134" s="78" t="s">
        <v>507</v>
      </c>
    </row>
    <row r="135" spans="3:38" ht="15" customHeight="1">
      <c r="C135" s="173" t="s">
        <v>397</v>
      </c>
      <c r="D135" s="173"/>
      <c r="E135" s="160" t="s">
        <v>429</v>
      </c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6"/>
      <c r="U135" s="173" t="s">
        <v>419</v>
      </c>
      <c r="V135" s="173"/>
      <c r="W135" s="199"/>
      <c r="X135" s="199"/>
      <c r="Y135" s="117">
        <v>40358361</v>
      </c>
      <c r="Z135" s="117"/>
      <c r="AA135" s="117"/>
      <c r="AB135" s="117"/>
      <c r="AC135" s="117">
        <v>39477768</v>
      </c>
      <c r="AD135" s="117"/>
      <c r="AE135" s="117"/>
      <c r="AF135" s="117"/>
      <c r="AG135" s="18"/>
      <c r="AJ135" s="77"/>
      <c r="AL135" s="78" t="s">
        <v>508</v>
      </c>
    </row>
    <row r="136" spans="3:38" ht="30" customHeight="1">
      <c r="C136" s="144">
        <v>90</v>
      </c>
      <c r="D136" s="145"/>
      <c r="E136" s="160" t="s">
        <v>442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2"/>
      <c r="U136" s="201" t="s">
        <v>420</v>
      </c>
      <c r="V136" s="202"/>
      <c r="W136" s="203"/>
      <c r="X136" s="204"/>
      <c r="Y136" s="163">
        <v>20272068</v>
      </c>
      <c r="Z136" s="164"/>
      <c r="AA136" s="164"/>
      <c r="AB136" s="165"/>
      <c r="AC136" s="163">
        <v>21610976</v>
      </c>
      <c r="AD136" s="164"/>
      <c r="AE136" s="164"/>
      <c r="AF136" s="165"/>
      <c r="AG136" s="18"/>
      <c r="AJ136" s="77"/>
      <c r="AL136" s="78">
        <v>234</v>
      </c>
    </row>
    <row r="137" spans="3:38" ht="17.25" customHeight="1">
      <c r="C137" s="201" t="s">
        <v>398</v>
      </c>
      <c r="D137" s="202"/>
      <c r="E137" s="160" t="s">
        <v>435</v>
      </c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6"/>
      <c r="U137" s="201" t="s">
        <v>421</v>
      </c>
      <c r="V137" s="202"/>
      <c r="W137" s="203"/>
      <c r="X137" s="204"/>
      <c r="Y137" s="163">
        <v>67507156</v>
      </c>
      <c r="Z137" s="164"/>
      <c r="AA137" s="164"/>
      <c r="AB137" s="165"/>
      <c r="AC137" s="163">
        <v>75063545</v>
      </c>
      <c r="AD137" s="164"/>
      <c r="AE137" s="164"/>
      <c r="AF137" s="165"/>
      <c r="AG137" s="18"/>
      <c r="AJ137" s="77"/>
      <c r="AL137" s="78">
        <v>24</v>
      </c>
    </row>
    <row r="138" spans="3:38" ht="17.25" customHeight="1">
      <c r="C138" s="201" t="s">
        <v>399</v>
      </c>
      <c r="D138" s="202"/>
      <c r="E138" s="174" t="s">
        <v>436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2"/>
      <c r="U138" s="201" t="s">
        <v>422</v>
      </c>
      <c r="V138" s="202"/>
      <c r="W138" s="203"/>
      <c r="X138" s="204"/>
      <c r="Y138" s="163">
        <v>120224942</v>
      </c>
      <c r="Z138" s="164"/>
      <c r="AA138" s="164"/>
      <c r="AB138" s="165"/>
      <c r="AC138" s="163">
        <v>135042862</v>
      </c>
      <c r="AD138" s="164"/>
      <c r="AE138" s="164"/>
      <c r="AF138" s="165"/>
      <c r="AG138" s="18"/>
      <c r="AJ138" s="77"/>
      <c r="AL138" s="78" t="s">
        <v>509</v>
      </c>
    </row>
    <row r="139" spans="3:38" ht="17.25" customHeight="1">
      <c r="C139" s="201" t="s">
        <v>400</v>
      </c>
      <c r="D139" s="202"/>
      <c r="E139" s="174" t="s">
        <v>437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2"/>
      <c r="U139" s="201" t="s">
        <v>423</v>
      </c>
      <c r="V139" s="202"/>
      <c r="W139" s="203"/>
      <c r="X139" s="204"/>
      <c r="Y139" s="163"/>
      <c r="Z139" s="164"/>
      <c r="AA139" s="164"/>
      <c r="AB139" s="165"/>
      <c r="AC139" s="163"/>
      <c r="AD139" s="164"/>
      <c r="AE139" s="164"/>
      <c r="AF139" s="165"/>
      <c r="AG139" s="18"/>
      <c r="AJ139" s="77"/>
      <c r="AL139" s="78">
        <v>256</v>
      </c>
    </row>
    <row r="140" spans="3:38" ht="17.25" customHeight="1">
      <c r="C140" s="201" t="s">
        <v>401</v>
      </c>
      <c r="D140" s="202"/>
      <c r="E140" s="174" t="s">
        <v>438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2"/>
      <c r="U140" s="201" t="s">
        <v>424</v>
      </c>
      <c r="V140" s="202"/>
      <c r="W140" s="203"/>
      <c r="X140" s="204"/>
      <c r="Y140" s="163"/>
      <c r="Z140" s="164"/>
      <c r="AA140" s="164"/>
      <c r="AB140" s="165"/>
      <c r="AC140" s="163"/>
      <c r="AD140" s="164"/>
      <c r="AE140" s="164"/>
      <c r="AF140" s="165"/>
      <c r="AG140" s="18"/>
      <c r="AJ140" s="77"/>
      <c r="AK140" s="6"/>
      <c r="AL140" s="78" t="s">
        <v>510</v>
      </c>
    </row>
    <row r="141" spans="3:38" ht="17.25" customHeight="1">
      <c r="C141" s="173" t="s">
        <v>443</v>
      </c>
      <c r="D141" s="173"/>
      <c r="E141" s="150" t="s">
        <v>430</v>
      </c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73" t="s">
        <v>452</v>
      </c>
      <c r="V141" s="173"/>
      <c r="W141" s="199"/>
      <c r="X141" s="199"/>
      <c r="Y141" s="117">
        <v>2334828</v>
      </c>
      <c r="Z141" s="117"/>
      <c r="AA141" s="117"/>
      <c r="AB141" s="117"/>
      <c r="AC141" s="117"/>
      <c r="AD141" s="117"/>
      <c r="AE141" s="117"/>
      <c r="AF141" s="117"/>
      <c r="AG141" s="18"/>
      <c r="AJ141" s="77"/>
      <c r="AL141" s="78" t="s">
        <v>511</v>
      </c>
    </row>
    <row r="142" ht="15">
      <c r="AL142" s="81"/>
    </row>
    <row r="143" spans="3:38" ht="25.5" customHeight="1">
      <c r="C143" s="111" t="s">
        <v>17</v>
      </c>
      <c r="D143" s="111"/>
      <c r="E143" s="119" t="s">
        <v>18</v>
      </c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32" t="s">
        <v>516</v>
      </c>
      <c r="V143" s="132"/>
      <c r="W143" s="132" t="s">
        <v>16</v>
      </c>
      <c r="X143" s="132"/>
      <c r="Y143" s="119" t="s">
        <v>15</v>
      </c>
      <c r="Z143" s="119"/>
      <c r="AA143" s="119"/>
      <c r="AB143" s="119"/>
      <c r="AC143" s="119"/>
      <c r="AD143" s="119"/>
      <c r="AE143" s="119"/>
      <c r="AF143" s="119"/>
      <c r="AG143" s="18"/>
      <c r="AJ143" s="140" t="s">
        <v>180</v>
      </c>
      <c r="AK143" s="26"/>
      <c r="AL143" s="155" t="s">
        <v>195</v>
      </c>
    </row>
    <row r="144" spans="3:38" ht="25.5" customHeight="1">
      <c r="C144" s="111"/>
      <c r="D144" s="111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32"/>
      <c r="V144" s="132"/>
      <c r="W144" s="132"/>
      <c r="X144" s="132"/>
      <c r="Y144" s="148" t="s">
        <v>227</v>
      </c>
      <c r="Z144" s="148"/>
      <c r="AA144" s="148"/>
      <c r="AB144" s="148"/>
      <c r="AC144" s="148" t="s">
        <v>14</v>
      </c>
      <c r="AD144" s="148"/>
      <c r="AE144" s="148"/>
      <c r="AF144" s="148"/>
      <c r="AG144" s="18"/>
      <c r="AJ144" s="141"/>
      <c r="AK144" s="5"/>
      <c r="AL144" s="147"/>
    </row>
    <row r="145" spans="3:38" ht="10.5" customHeight="1">
      <c r="C145" s="119">
        <v>1</v>
      </c>
      <c r="D145" s="119"/>
      <c r="E145" s="119">
        <v>2</v>
      </c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>
        <v>3</v>
      </c>
      <c r="V145" s="119"/>
      <c r="W145" s="119">
        <v>4</v>
      </c>
      <c r="X145" s="119"/>
      <c r="Y145" s="119">
        <v>5</v>
      </c>
      <c r="Z145" s="119"/>
      <c r="AA145" s="119"/>
      <c r="AB145" s="119"/>
      <c r="AC145" s="119">
        <v>6</v>
      </c>
      <c r="AD145" s="119"/>
      <c r="AE145" s="119"/>
      <c r="AF145" s="119"/>
      <c r="AG145" s="18"/>
      <c r="AJ145" s="87" t="s">
        <v>526</v>
      </c>
      <c r="AK145" s="48"/>
      <c r="AL145" s="87" t="s">
        <v>527</v>
      </c>
    </row>
    <row r="146" spans="3:38" ht="25.5" customHeight="1">
      <c r="C146" s="173" t="s">
        <v>444</v>
      </c>
      <c r="D146" s="173"/>
      <c r="E146" s="150" t="s">
        <v>431</v>
      </c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73" t="s">
        <v>453</v>
      </c>
      <c r="V146" s="173"/>
      <c r="W146" s="199"/>
      <c r="X146" s="199"/>
      <c r="Y146" s="117"/>
      <c r="Z146" s="117"/>
      <c r="AA146" s="117"/>
      <c r="AB146" s="117"/>
      <c r="AC146" s="117"/>
      <c r="AD146" s="117"/>
      <c r="AE146" s="117"/>
      <c r="AF146" s="117"/>
      <c r="AG146" s="18"/>
      <c r="AJ146" s="77"/>
      <c r="AL146" s="78">
        <v>264</v>
      </c>
    </row>
    <row r="147" spans="3:38" ht="25.5" customHeight="1">
      <c r="C147" s="173" t="s">
        <v>445</v>
      </c>
      <c r="D147" s="173"/>
      <c r="E147" s="150" t="s">
        <v>461</v>
      </c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73" t="s">
        <v>454</v>
      </c>
      <c r="V147" s="173"/>
      <c r="W147" s="199"/>
      <c r="X147" s="199"/>
      <c r="Y147" s="117"/>
      <c r="Z147" s="117"/>
      <c r="AA147" s="117"/>
      <c r="AB147" s="117"/>
      <c r="AC147" s="117"/>
      <c r="AD147" s="117"/>
      <c r="AE147" s="117"/>
      <c r="AF147" s="117"/>
      <c r="AG147" s="18"/>
      <c r="AJ147" s="77"/>
      <c r="AL147" s="78">
        <v>254</v>
      </c>
    </row>
    <row r="148" spans="3:38" ht="25.5" customHeight="1">
      <c r="C148" s="173" t="s">
        <v>446</v>
      </c>
      <c r="D148" s="173"/>
      <c r="E148" s="150" t="s">
        <v>432</v>
      </c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73" t="s">
        <v>455</v>
      </c>
      <c r="V148" s="173"/>
      <c r="W148" s="199"/>
      <c r="X148" s="199"/>
      <c r="Y148" s="117"/>
      <c r="Z148" s="117"/>
      <c r="AA148" s="117"/>
      <c r="AB148" s="117"/>
      <c r="AC148" s="117"/>
      <c r="AD148" s="117"/>
      <c r="AE148" s="117"/>
      <c r="AF148" s="117"/>
      <c r="AG148" s="18"/>
      <c r="AJ148" s="77"/>
      <c r="AL148" s="78" t="s">
        <v>512</v>
      </c>
    </row>
    <row r="149" spans="3:38" ht="30" customHeight="1">
      <c r="C149" s="173" t="s">
        <v>447</v>
      </c>
      <c r="D149" s="173"/>
      <c r="E149" s="150" t="s">
        <v>462</v>
      </c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73" t="s">
        <v>456</v>
      </c>
      <c r="V149" s="173"/>
      <c r="W149" s="199"/>
      <c r="X149" s="199"/>
      <c r="Y149" s="117">
        <v>254539523</v>
      </c>
      <c r="Z149" s="117"/>
      <c r="AA149" s="117"/>
      <c r="AB149" s="117"/>
      <c r="AC149" s="117">
        <v>224813725</v>
      </c>
      <c r="AD149" s="117"/>
      <c r="AE149" s="117"/>
      <c r="AF149" s="117"/>
      <c r="AG149" s="18"/>
      <c r="AJ149" s="77"/>
      <c r="AL149" s="96" t="s">
        <v>513</v>
      </c>
    </row>
    <row r="150" spans="3:38" ht="35.25" customHeight="1">
      <c r="C150" s="173" t="s">
        <v>448</v>
      </c>
      <c r="D150" s="173"/>
      <c r="E150" s="152" t="s">
        <v>463</v>
      </c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73" t="s">
        <v>457</v>
      </c>
      <c r="V150" s="173"/>
      <c r="W150" s="199"/>
      <c r="X150" s="199"/>
      <c r="Y150" s="200">
        <v>9432262</v>
      </c>
      <c r="Z150" s="200"/>
      <c r="AA150" s="200"/>
      <c r="AB150" s="200"/>
      <c r="AC150" s="200">
        <v>19723922</v>
      </c>
      <c r="AD150" s="200"/>
      <c r="AE150" s="200"/>
      <c r="AF150" s="200"/>
      <c r="AG150" s="18"/>
      <c r="AJ150" s="77"/>
      <c r="AL150" s="78">
        <v>29</v>
      </c>
    </row>
    <row r="151" spans="3:39" ht="40.5" customHeight="1">
      <c r="C151" s="173" t="s">
        <v>449</v>
      </c>
      <c r="D151" s="173"/>
      <c r="E151" s="152" t="s">
        <v>464</v>
      </c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73" t="s">
        <v>458</v>
      </c>
      <c r="V151" s="173"/>
      <c r="W151" s="199"/>
      <c r="X151" s="199"/>
      <c r="Y151" s="200"/>
      <c r="Z151" s="200"/>
      <c r="AA151" s="200"/>
      <c r="AB151" s="200"/>
      <c r="AC151" s="200"/>
      <c r="AD151" s="200"/>
      <c r="AE151" s="200"/>
      <c r="AF151" s="200"/>
      <c r="AG151" s="18"/>
      <c r="AJ151" s="77"/>
      <c r="AL151" s="78">
        <v>267</v>
      </c>
      <c r="AM151" s="106" t="s">
        <v>515</v>
      </c>
    </row>
    <row r="152" spans="3:43" ht="41.25" customHeight="1">
      <c r="C152" s="173" t="s">
        <v>450</v>
      </c>
      <c r="D152" s="173"/>
      <c r="E152" s="152" t="s">
        <v>517</v>
      </c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73" t="s">
        <v>459</v>
      </c>
      <c r="V152" s="173"/>
      <c r="W152" s="199"/>
      <c r="X152" s="199"/>
      <c r="Y152" s="116">
        <f>Y99+Y118+Y131+Y150+Y151</f>
        <v>59588556210</v>
      </c>
      <c r="Z152" s="116"/>
      <c r="AA152" s="116"/>
      <c r="AB152" s="116"/>
      <c r="AC152" s="116">
        <f>AC99+AC118+AC131+AC150+AC151</f>
        <v>59738647538</v>
      </c>
      <c r="AD152" s="116"/>
      <c r="AE152" s="116"/>
      <c r="AF152" s="116"/>
      <c r="AG152" s="18"/>
      <c r="AJ152" s="97" t="s">
        <v>554</v>
      </c>
      <c r="AK152" s="98"/>
      <c r="AL152" s="101">
        <f>Y97-Y152</f>
        <v>0</v>
      </c>
      <c r="AM152" s="101">
        <f>AC97-AC152</f>
        <v>0</v>
      </c>
      <c r="AN152" s="20">
        <f>Y152</f>
        <v>59588556210</v>
      </c>
      <c r="AO152" s="20">
        <f>AC152</f>
        <v>59738647538</v>
      </c>
      <c r="AP152" s="20">
        <f>Y152</f>
        <v>59588556210</v>
      </c>
      <c r="AQ152" s="20">
        <f>AC152</f>
        <v>59738647538</v>
      </c>
    </row>
    <row r="153" spans="3:38" ht="17.25" customHeight="1">
      <c r="C153" s="173" t="s">
        <v>451</v>
      </c>
      <c r="D153" s="173"/>
      <c r="E153" s="152" t="s">
        <v>552</v>
      </c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73" t="s">
        <v>460</v>
      </c>
      <c r="V153" s="173"/>
      <c r="W153" s="199"/>
      <c r="X153" s="199"/>
      <c r="Y153" s="200"/>
      <c r="Z153" s="200"/>
      <c r="AA153" s="200"/>
      <c r="AB153" s="200"/>
      <c r="AC153" s="200"/>
      <c r="AD153" s="200"/>
      <c r="AE153" s="200"/>
      <c r="AF153" s="200"/>
      <c r="AG153" s="18"/>
      <c r="AJ153" s="77"/>
      <c r="AL153" s="78" t="s">
        <v>514</v>
      </c>
    </row>
    <row r="154" spans="3:38" ht="17.25" customHeight="1">
      <c r="C154" s="82"/>
      <c r="D154" s="8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1"/>
      <c r="V154" s="91"/>
      <c r="W154" s="91"/>
      <c r="X154" s="91"/>
      <c r="Y154" s="93"/>
      <c r="Z154" s="93"/>
      <c r="AA154" s="93"/>
      <c r="AB154" s="93"/>
      <c r="AC154" s="93"/>
      <c r="AD154" s="93"/>
      <c r="AE154" s="93"/>
      <c r="AF154" s="93"/>
      <c r="AG154" s="18"/>
      <c r="AL154" s="85"/>
    </row>
    <row r="155" spans="3:33" ht="18.75" customHeight="1">
      <c r="C155" s="115" t="s">
        <v>539</v>
      </c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96" t="e">
        <f>#REF!</f>
        <v>#REF!</v>
      </c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8"/>
    </row>
    <row r="156" spans="3:33" ht="3" customHeight="1"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18"/>
    </row>
    <row r="157" spans="3:33" ht="15">
      <c r="C157" s="115" t="s">
        <v>540</v>
      </c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07" t="e">
        <f>#REF!</f>
        <v>#REF!</v>
      </c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8"/>
    </row>
    <row r="158" spans="3:33" ht="15" customHeight="1">
      <c r="C158" s="195" t="s">
        <v>541</v>
      </c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8"/>
    </row>
    <row r="159" spans="3:33" ht="3.75" customHeight="1"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18"/>
    </row>
    <row r="160" spans="3:33" ht="18.75" customHeight="1">
      <c r="C160" s="115" t="s">
        <v>542</v>
      </c>
      <c r="D160" s="115"/>
      <c r="E160" s="115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8"/>
      <c r="S160" s="86" t="s">
        <v>178</v>
      </c>
      <c r="T160" s="8"/>
      <c r="U160" s="196" t="e">
        <f>#REF!</f>
        <v>#REF!</v>
      </c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8"/>
    </row>
    <row r="161" spans="3:33" ht="3.75" customHeight="1">
      <c r="C161" s="86"/>
      <c r="D161" s="86"/>
      <c r="E161" s="86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"/>
      <c r="S161" s="86"/>
      <c r="T161" s="8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18"/>
    </row>
    <row r="162" spans="3:33" ht="18.75" customHeight="1">
      <c r="C162" s="18" t="s">
        <v>553</v>
      </c>
      <c r="D162" s="22"/>
      <c r="E162" s="58"/>
      <c r="F162" s="194" t="e">
        <f>#REF!</f>
        <v>#REF!</v>
      </c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8"/>
      <c r="S162" s="23" t="s">
        <v>179</v>
      </c>
      <c r="T162" s="18"/>
      <c r="U162" s="183" t="e">
        <f>#REF!</f>
        <v>#REF!</v>
      </c>
      <c r="V162" s="187"/>
      <c r="W162" s="187"/>
      <c r="X162" s="187"/>
      <c r="Y162" s="187"/>
      <c r="Z162" s="184" t="e">
        <f>#REF!</f>
        <v>#REF!</v>
      </c>
      <c r="AA162" s="184"/>
      <c r="AB162" s="184"/>
      <c r="AC162" s="184"/>
      <c r="AD162" s="184"/>
      <c r="AE162" s="184"/>
      <c r="AF162" s="184"/>
      <c r="AG162" s="18"/>
    </row>
    <row r="163" spans="3:33" ht="3" customHeight="1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86"/>
      <c r="T163" s="18"/>
      <c r="U163" s="82"/>
      <c r="V163" s="82"/>
      <c r="W163" s="82"/>
      <c r="X163" s="82"/>
      <c r="Y163" s="82"/>
      <c r="Z163" s="82"/>
      <c r="AA163" s="82"/>
      <c r="AB163" s="82"/>
      <c r="AC163" s="91"/>
      <c r="AD163" s="91"/>
      <c r="AE163" s="91"/>
      <c r="AF163" s="91"/>
      <c r="AG163" s="18"/>
    </row>
    <row r="164" spans="3:33" ht="19.5" customHeight="1">
      <c r="C164" s="23" t="s">
        <v>179</v>
      </c>
      <c r="D164" s="23"/>
      <c r="E164" s="23"/>
      <c r="F164" s="183" t="e">
        <f>#REF!</f>
        <v>#REF!</v>
      </c>
      <c r="G164" s="187"/>
      <c r="H164" s="187"/>
      <c r="I164" s="187"/>
      <c r="J164" s="187"/>
      <c r="K164" s="103" t="e">
        <f>#REF!</f>
        <v>#REF!</v>
      </c>
      <c r="L164" s="104"/>
      <c r="M164" s="104"/>
      <c r="N164" s="103"/>
      <c r="O164" s="104"/>
      <c r="P164" s="104"/>
      <c r="Q164" s="104"/>
      <c r="R164" s="18"/>
      <c r="S164" s="18"/>
      <c r="T164" s="18"/>
      <c r="U164" s="198" t="s">
        <v>543</v>
      </c>
      <c r="V164" s="198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8"/>
      <c r="AG164" s="18"/>
    </row>
    <row r="165" spans="3:33" ht="18.75" customHeight="1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96" t="e">
        <f>#REF!</f>
        <v>#REF!</v>
      </c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8"/>
    </row>
    <row r="166" spans="3:33" ht="3" customHeight="1">
      <c r="C166" s="108"/>
      <c r="D166" s="108"/>
      <c r="E166" s="108"/>
      <c r="F166" s="108"/>
      <c r="G166" s="108"/>
      <c r="H166" s="108"/>
      <c r="I166" s="108"/>
      <c r="J166" s="108"/>
      <c r="K166" s="108"/>
      <c r="L166" s="19"/>
      <c r="M166" s="19"/>
      <c r="N166" s="19"/>
      <c r="O166" s="19"/>
      <c r="P166" s="19"/>
      <c r="Q166" s="19"/>
      <c r="R166" s="109"/>
      <c r="S166" s="109"/>
      <c r="T166" s="91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</row>
    <row r="167" spans="3:33" ht="18.75" customHeight="1">
      <c r="C167" s="110"/>
      <c r="D167" s="110"/>
      <c r="E167" s="110"/>
      <c r="F167" s="110"/>
      <c r="G167" s="110"/>
      <c r="H167" s="110"/>
      <c r="I167" s="110"/>
      <c r="J167" s="110"/>
      <c r="K167" s="110"/>
      <c r="L167" s="19"/>
      <c r="M167" s="19"/>
      <c r="N167" s="19"/>
      <c r="O167" s="19"/>
      <c r="P167" s="19"/>
      <c r="Q167" s="19"/>
      <c r="R167" s="19"/>
      <c r="S167" s="19"/>
      <c r="T167" s="91"/>
      <c r="U167" s="115" t="s">
        <v>542</v>
      </c>
      <c r="V167" s="115"/>
      <c r="W167" s="115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8"/>
    </row>
    <row r="168" spans="3:33" ht="1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8"/>
    </row>
    <row r="169" spans="3:33" ht="15"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9"/>
      <c r="Q169" s="19"/>
      <c r="R169" s="109"/>
      <c r="S169" s="109"/>
      <c r="T169" s="168"/>
      <c r="U169" s="168"/>
      <c r="V169" s="19"/>
      <c r="W169" s="19"/>
      <c r="X169" s="19"/>
      <c r="Y169" s="19"/>
      <c r="Z169" s="19"/>
      <c r="AA169" s="19"/>
      <c r="AB169" s="19"/>
      <c r="AC169" s="108"/>
      <c r="AD169" s="108"/>
      <c r="AE169" s="108"/>
      <c r="AF169" s="108"/>
      <c r="AG169" s="18"/>
    </row>
    <row r="170" spans="3:33" ht="15"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9"/>
      <c r="Q170" s="19"/>
      <c r="R170" s="19"/>
      <c r="S170" s="19"/>
      <c r="T170" s="168"/>
      <c r="U170" s="168"/>
      <c r="V170" s="19"/>
      <c r="W170" s="19"/>
      <c r="X170" s="19"/>
      <c r="Y170" s="19"/>
      <c r="Z170" s="19"/>
      <c r="AA170" s="19"/>
      <c r="AB170" s="19"/>
      <c r="AC170" s="109"/>
      <c r="AD170" s="109"/>
      <c r="AE170" s="109"/>
      <c r="AF170" s="109"/>
      <c r="AG170" s="18"/>
    </row>
    <row r="171" spans="3:33" ht="1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</row>
    <row r="172" spans="3:33" ht="1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</row>
    <row r="173" spans="3:33" ht="1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</row>
    <row r="174" spans="3:33" ht="1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</row>
    <row r="175" spans="3:33" ht="1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</row>
    <row r="176" spans="3:33" ht="1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</row>
    <row r="177" spans="3:33" ht="1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</row>
    <row r="178" spans="3:33" ht="1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</row>
    <row r="179" spans="3:33" ht="1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</row>
    <row r="180" spans="3:33" ht="1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</row>
    <row r="181" spans="3:33" ht="1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</row>
    <row r="182" spans="3:33" ht="1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</row>
    <row r="183" spans="3:33" ht="15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</row>
    <row r="184" spans="3:33" ht="15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</row>
    <row r="185" spans="3:33" ht="15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</row>
    <row r="186" spans="3:33" ht="15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</row>
    <row r="187" spans="3:33" ht="15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</row>
    <row r="188" spans="3:33" ht="15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</row>
    <row r="189" spans="3:33" ht="15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</row>
    <row r="190" spans="3:33" ht="15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</row>
    <row r="191" spans="3:33" ht="15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</row>
    <row r="192" spans="3:33" ht="15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</row>
    <row r="193" spans="3:33" ht="15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</row>
    <row r="194" spans="3:33" ht="15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</row>
    <row r="195" spans="3:33" ht="15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</row>
    <row r="196" spans="3:33" ht="15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</row>
    <row r="197" spans="3:33" ht="15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</row>
    <row r="198" spans="3:33" ht="15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</row>
    <row r="199" spans="3:33" ht="15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</row>
    <row r="200" spans="3:33" ht="15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</row>
    <row r="201" spans="3:33" ht="15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</row>
    <row r="202" spans="3:33" ht="15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</row>
    <row r="203" spans="3:33" ht="15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</row>
    <row r="204" spans="3:33" ht="15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</row>
    <row r="205" spans="3:33" ht="15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</row>
    <row r="206" spans="3:33" ht="15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</row>
    <row r="207" spans="3:33" ht="15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</row>
    <row r="208" spans="3:33" ht="15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</row>
    <row r="209" spans="3:33" ht="15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</row>
    <row r="210" spans="3:33" ht="15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</row>
    <row r="211" spans="3:33" ht="15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</row>
    <row r="212" spans="3:33" ht="15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</row>
    <row r="213" spans="3:33" ht="15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</row>
    <row r="214" spans="3:33" ht="15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</row>
    <row r="215" spans="3:33" ht="15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</row>
    <row r="216" spans="3:33" ht="15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</row>
    <row r="217" spans="3:33" ht="15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</row>
    <row r="218" spans="3:33" ht="15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</row>
    <row r="219" spans="3:33" ht="15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</row>
    <row r="220" spans="3:33" ht="15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</row>
    <row r="221" spans="3:33" ht="15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</row>
    <row r="222" spans="3:33" ht="15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</row>
    <row r="223" spans="3:33" ht="15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</row>
    <row r="224" spans="3:33" ht="15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</row>
    <row r="225" spans="3:33" ht="15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</row>
    <row r="226" spans="3:33" ht="15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</row>
    <row r="227" spans="3:33" ht="15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</row>
    <row r="228" spans="3:33" ht="15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</row>
    <row r="229" spans="3:33" ht="15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</row>
    <row r="230" spans="3:33" ht="15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</row>
    <row r="231" spans="3:33" ht="15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</row>
    <row r="232" spans="3:33" ht="15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</row>
    <row r="233" spans="3:33" ht="15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</row>
    <row r="234" spans="3:33" ht="15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</row>
    <row r="235" spans="3:33" ht="15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</row>
    <row r="236" spans="3:33" ht="15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</row>
    <row r="237" spans="3:33" ht="15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</row>
    <row r="238" spans="3:33" ht="15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</row>
    <row r="239" spans="3:33" ht="15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</row>
    <row r="240" spans="3:33" ht="15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</row>
    <row r="241" spans="3:33" ht="15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</row>
    <row r="242" spans="3:33" ht="15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</row>
    <row r="243" spans="3:33" ht="15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</row>
    <row r="244" spans="3:33" ht="15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</row>
    <row r="245" spans="3:33" ht="15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</row>
    <row r="246" spans="3:33" ht="15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</row>
    <row r="247" spans="3:33" ht="15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</row>
    <row r="248" spans="3:33" ht="15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</row>
    <row r="249" spans="3:33" ht="15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</row>
    <row r="250" spans="3:33" ht="15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</row>
    <row r="251" spans="3:33" ht="15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</row>
    <row r="252" spans="3:33" ht="15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</row>
    <row r="253" spans="3:33" ht="15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</row>
    <row r="254" spans="3:33" ht="15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</row>
    <row r="255" spans="3:33" ht="15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</row>
    <row r="256" spans="3:33" ht="15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</row>
    <row r="257" spans="3:33" ht="15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</row>
    <row r="258" spans="3:33" ht="15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</row>
    <row r="259" spans="3:33" ht="15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</row>
    <row r="260" spans="3:33" ht="15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</row>
    <row r="261" spans="3:33" ht="15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</row>
    <row r="262" spans="3:33" ht="15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</row>
    <row r="263" spans="3:33" ht="15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</row>
    <row r="264" spans="3:33" ht="15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</row>
    <row r="265" spans="3:33" ht="15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</row>
    <row r="266" spans="3:33" ht="15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</row>
    <row r="267" spans="3:33" ht="15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</row>
    <row r="268" spans="3:33" ht="15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</row>
    <row r="269" spans="3:33" ht="15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</row>
    <row r="270" spans="3:33" ht="15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</row>
    <row r="271" spans="3:33" ht="15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</row>
    <row r="272" spans="3:33" ht="15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</row>
    <row r="273" spans="3:33" ht="15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</row>
    <row r="274" spans="3:33" ht="15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</row>
    <row r="275" spans="3:33" ht="15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</row>
    <row r="276" spans="3:33" ht="15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</row>
    <row r="277" spans="3:33" ht="15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</row>
    <row r="278" spans="3:33" ht="15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</row>
    <row r="279" spans="3:33" ht="15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</row>
    <row r="280" spans="3:33" ht="15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</row>
    <row r="281" spans="3:33" ht="15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</row>
    <row r="282" spans="3:33" ht="15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</row>
    <row r="283" spans="3:33" ht="15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</row>
    <row r="284" spans="3:33" ht="15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</row>
    <row r="285" spans="3:33" ht="15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</row>
    <row r="286" spans="3:33" ht="15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</row>
    <row r="287" spans="3:33" ht="15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</row>
    <row r="288" spans="3:33" ht="15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</row>
    <row r="289" spans="3:33" ht="15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</row>
    <row r="290" spans="3:33" ht="15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</row>
    <row r="291" spans="3:33" ht="15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</row>
    <row r="292" spans="3:33" ht="15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</row>
    <row r="293" spans="3:33" ht="15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</row>
    <row r="294" spans="3:33" ht="15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</row>
    <row r="295" spans="3:33" ht="15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</row>
    <row r="296" spans="3:33" ht="15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</row>
    <row r="297" spans="3:33" ht="15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</row>
    <row r="298" spans="3:33" ht="15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</row>
    <row r="299" spans="3:33" ht="15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</row>
    <row r="300" spans="3:33" ht="15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</row>
    <row r="301" spans="3:33" ht="15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</row>
    <row r="302" spans="3:33" ht="15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</row>
    <row r="303" spans="3:33" ht="15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</row>
    <row r="304" spans="3:33" ht="15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</row>
    <row r="305" spans="3:33" ht="15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</row>
    <row r="306" spans="3:33" ht="15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</row>
    <row r="307" spans="3:33" ht="15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</row>
    <row r="308" spans="3:33" ht="15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</row>
    <row r="309" spans="3:33" ht="15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</row>
    <row r="310" spans="3:33" ht="15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</row>
    <row r="311" spans="3:33" ht="15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</row>
    <row r="312" spans="3:33" ht="15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</row>
    <row r="313" spans="3:33" ht="15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</row>
    <row r="314" spans="3:33" ht="15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</row>
    <row r="315" spans="3:33" ht="15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</row>
    <row r="316" spans="3:33" ht="15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</row>
    <row r="317" spans="3:33" ht="15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</row>
    <row r="318" spans="3:33" ht="15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</row>
    <row r="319" spans="3:33" ht="15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</row>
    <row r="320" spans="3:33" ht="15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</row>
    <row r="321" spans="3:33" ht="15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</row>
    <row r="322" spans="3:33" ht="15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</row>
    <row r="323" spans="3:33" ht="15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</row>
    <row r="324" spans="3:33" ht="15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</row>
    <row r="325" spans="3:33" ht="15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</row>
    <row r="326" spans="3:33" ht="15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</row>
    <row r="327" spans="3:33" ht="15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</row>
    <row r="328" spans="3:33" ht="15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</row>
    <row r="329" spans="3:33" ht="15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</row>
    <row r="330" spans="3:33" ht="15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</row>
    <row r="331" spans="3:33" ht="15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</row>
    <row r="332" spans="3:33" ht="15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</row>
    <row r="333" spans="3:33" ht="15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</row>
    <row r="334" spans="3:33" ht="15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</row>
    <row r="335" spans="3:33" ht="15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</row>
    <row r="336" spans="3:33" ht="15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</row>
    <row r="337" spans="3:33" ht="15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</row>
    <row r="338" spans="3:33" ht="15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</row>
    <row r="339" spans="3:33" ht="15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</row>
    <row r="340" spans="3:33" ht="15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</row>
    <row r="341" spans="3:33" ht="15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</row>
    <row r="342" spans="3:33" ht="15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</row>
    <row r="343" spans="3:33" ht="15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</row>
    <row r="344" spans="3:33" ht="15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</row>
    <row r="345" spans="3:33" ht="15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</row>
    <row r="346" spans="3:33" ht="15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</row>
    <row r="347" spans="3:33" ht="15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</row>
    <row r="348" spans="3:33" ht="15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</row>
    <row r="349" spans="3:33" ht="15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</row>
    <row r="350" spans="3:33" ht="15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</row>
    <row r="351" spans="3:33" ht="15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</row>
    <row r="352" spans="3:33" ht="15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</row>
    <row r="353" spans="3:33" ht="15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</row>
    <row r="354" spans="3:33" ht="15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</row>
    <row r="355" spans="3:33" ht="15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</row>
    <row r="356" spans="3:33" ht="15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</row>
    <row r="357" spans="3:33" ht="15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</row>
    <row r="358" spans="3:33" ht="15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</row>
    <row r="359" spans="3:33" ht="15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</row>
    <row r="360" spans="3:33" ht="15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</row>
    <row r="361" spans="3:33" ht="15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</row>
    <row r="362" spans="3:33" ht="15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</row>
    <row r="363" spans="3:33" ht="15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</row>
    <row r="364" spans="3:33" ht="15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</row>
    <row r="365" spans="3:33" ht="15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</row>
    <row r="366" spans="3:33" ht="15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</row>
    <row r="367" spans="3:33" ht="15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</row>
    <row r="368" spans="3:33" ht="15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</row>
    <row r="369" spans="3:33" ht="15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</row>
    <row r="370" spans="3:33" ht="15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</row>
    <row r="371" spans="3:33" ht="15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</row>
    <row r="372" spans="3:33" ht="15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</row>
    <row r="373" spans="3:33" ht="15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</row>
    <row r="374" spans="3:33" ht="15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</row>
    <row r="375" spans="3:33" ht="15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</row>
    <row r="376" spans="3:33" ht="15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</row>
    <row r="377" spans="3:33" ht="15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</row>
    <row r="378" spans="3:33" ht="15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</row>
    <row r="379" spans="3:33" ht="15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</row>
    <row r="380" spans="3:33" ht="15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</row>
    <row r="381" spans="3:33" ht="15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</row>
    <row r="382" spans="3:33" ht="15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</row>
    <row r="383" spans="3:33" ht="15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</row>
    <row r="384" spans="3:33" ht="15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</row>
    <row r="385" spans="3:33" ht="15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</row>
    <row r="386" spans="3:33" ht="15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</row>
    <row r="387" spans="3:33" ht="15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</row>
    <row r="388" spans="3:33" ht="15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</row>
    <row r="389" spans="3:33" ht="15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</row>
    <row r="390" spans="3:33" ht="15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</row>
    <row r="391" spans="3:33" ht="15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</row>
    <row r="392" spans="3:33" ht="15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</row>
    <row r="393" spans="3:33" ht="15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</row>
    <row r="394" spans="3:33" ht="15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</row>
    <row r="395" spans="3:33" ht="15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</row>
    <row r="396" spans="3:33" ht="15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</row>
    <row r="397" spans="3:33" ht="15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</row>
    <row r="398" spans="3:33" ht="15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</row>
    <row r="399" spans="3:33" ht="15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</row>
    <row r="400" spans="3:33" ht="15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</row>
    <row r="401" spans="3:33" ht="15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</row>
    <row r="402" spans="3:33" ht="15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</row>
    <row r="403" spans="3:33" ht="15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</row>
    <row r="404" spans="3:33" ht="15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</row>
    <row r="405" spans="3:33" ht="15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</row>
    <row r="406" spans="3:33" ht="15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</row>
    <row r="407" spans="3:33" ht="15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</row>
    <row r="408" spans="3:33" ht="15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</row>
    <row r="409" spans="3:33" ht="15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</row>
    <row r="410" spans="3:33" ht="15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</row>
    <row r="411" spans="3:33" ht="15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</row>
    <row r="412" spans="3:33" ht="15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</row>
    <row r="413" spans="3:33" ht="15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</row>
    <row r="414" spans="3:33" ht="15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</row>
    <row r="415" spans="3:33" ht="15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</row>
    <row r="416" spans="3:33" ht="15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</row>
    <row r="417" spans="3:33" ht="15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</row>
    <row r="418" spans="3:33" ht="15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</row>
    <row r="419" spans="3:33" ht="15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</row>
    <row r="420" spans="3:33" ht="15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</row>
    <row r="421" spans="3:33" ht="15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</row>
    <row r="422" spans="3:33" ht="15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</row>
    <row r="423" spans="3:33" ht="15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</row>
    <row r="424" spans="3:33" ht="15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</row>
    <row r="425" spans="3:33" ht="15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</row>
    <row r="426" spans="3:33" ht="15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</row>
    <row r="427" spans="3:33" ht="15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</row>
    <row r="428" spans="3:33" ht="15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</row>
    <row r="429" spans="3:33" ht="15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</row>
    <row r="430" spans="3:33" ht="15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</row>
    <row r="431" spans="3:33" ht="15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</row>
    <row r="432" spans="3:33" ht="15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</row>
    <row r="433" spans="3:33" ht="15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</row>
    <row r="434" spans="3:33" ht="15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</row>
    <row r="435" spans="3:33" ht="15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</row>
    <row r="436" spans="3:33" ht="15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</row>
    <row r="437" spans="3:33" ht="15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</row>
    <row r="438" spans="3:33" ht="15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</row>
    <row r="439" spans="3:33" ht="15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</row>
    <row r="440" spans="3:33" ht="15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</row>
    <row r="441" spans="3:33" ht="15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</row>
    <row r="442" spans="3:33" ht="15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</row>
    <row r="443" spans="3:33" ht="15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</row>
    <row r="444" spans="3:33" ht="15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</row>
    <row r="445" spans="3:33" ht="15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</row>
    <row r="446" spans="3:33" ht="15"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</row>
    <row r="447" spans="3:33" ht="15"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</row>
    <row r="448" spans="3:33" ht="15"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</row>
    <row r="449" spans="3:33" ht="15"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</row>
    <row r="450" spans="3:33" ht="15"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</row>
    <row r="451" spans="3:33" ht="15"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</row>
    <row r="452" spans="3:33" ht="15"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</row>
    <row r="453" spans="3:33" ht="15"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</row>
    <row r="454" spans="3:33" ht="15"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</row>
    <row r="455" spans="3:33" ht="15"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</row>
    <row r="456" spans="3:33" ht="15"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</row>
    <row r="457" spans="3:33" ht="15"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</row>
    <row r="458" spans="3:33" ht="15"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</row>
    <row r="459" spans="3:33" ht="15"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</row>
    <row r="460" spans="3:33" ht="15"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</row>
    <row r="461" spans="3:33" ht="15"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</row>
    <row r="462" spans="3:33" ht="15"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</row>
    <row r="463" spans="3:33" ht="15"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</row>
  </sheetData>
  <sheetProtection password="DF98" sheet="1" objects="1" selectLockedCells="1"/>
  <mergeCells count="803">
    <mergeCell ref="Z162:AF162"/>
    <mergeCell ref="U165:AF165"/>
    <mergeCell ref="C166:K166"/>
    <mergeCell ref="C170:O170"/>
    <mergeCell ref="R169:S169"/>
    <mergeCell ref="AC169:AF169"/>
    <mergeCell ref="AC170:AF170"/>
    <mergeCell ref="T169:U170"/>
    <mergeCell ref="C169:O169"/>
    <mergeCell ref="R166:S166"/>
    <mergeCell ref="U167:W167"/>
    <mergeCell ref="C27:D27"/>
    <mergeCell ref="C167:K167"/>
    <mergeCell ref="AL24:AL25"/>
    <mergeCell ref="AJ43:AJ44"/>
    <mergeCell ref="AL43:AL44"/>
    <mergeCell ref="AJ75:AJ76"/>
    <mergeCell ref="AL75:AL76"/>
    <mergeCell ref="AL109:AL110"/>
    <mergeCell ref="AJ109:AJ110"/>
    <mergeCell ref="C29:D29"/>
    <mergeCell ref="AA13:AF13"/>
    <mergeCell ref="AJ24:AJ25"/>
    <mergeCell ref="C28:D28"/>
    <mergeCell ref="Y25:AB25"/>
    <mergeCell ref="C24:D25"/>
    <mergeCell ref="E24:T25"/>
    <mergeCell ref="C26:D26"/>
    <mergeCell ref="E26:T26"/>
    <mergeCell ref="U26:V26"/>
    <mergeCell ref="W26:X26"/>
    <mergeCell ref="AC2:AF2"/>
    <mergeCell ref="E27:T27"/>
    <mergeCell ref="U27:V27"/>
    <mergeCell ref="W27:X27"/>
    <mergeCell ref="Y27:AB27"/>
    <mergeCell ref="H9:O9"/>
    <mergeCell ref="R9:AF9"/>
    <mergeCell ref="C18:AF18"/>
    <mergeCell ref="C19:AF19"/>
    <mergeCell ref="L12:AF12"/>
    <mergeCell ref="AC22:AF22"/>
    <mergeCell ref="U29:V29"/>
    <mergeCell ref="W29:X29"/>
    <mergeCell ref="E28:T28"/>
    <mergeCell ref="U28:V28"/>
    <mergeCell ref="W28:X28"/>
    <mergeCell ref="E29:T29"/>
    <mergeCell ref="Y29:AB29"/>
    <mergeCell ref="AC29:AF29"/>
    <mergeCell ref="AC28:AF28"/>
    <mergeCell ref="T4:W4"/>
    <mergeCell ref="U24:V25"/>
    <mergeCell ref="W24:X25"/>
    <mergeCell ref="O4:R4"/>
    <mergeCell ref="C9:E9"/>
    <mergeCell ref="X20:Y20"/>
    <mergeCell ref="L13:U13"/>
    <mergeCell ref="V13:Z13"/>
    <mergeCell ref="U20:W20"/>
    <mergeCell ref="C30:D30"/>
    <mergeCell ref="E30:T30"/>
    <mergeCell ref="C14:J14"/>
    <mergeCell ref="L14:AF14"/>
    <mergeCell ref="AC25:AF25"/>
    <mergeCell ref="Y24:AF24"/>
    <mergeCell ref="U30:V30"/>
    <mergeCell ref="W30:X30"/>
    <mergeCell ref="Y30:AB30"/>
    <mergeCell ref="AC30:AF30"/>
    <mergeCell ref="Y26:AB26"/>
    <mergeCell ref="AC26:AF26"/>
    <mergeCell ref="Y28:AB28"/>
    <mergeCell ref="AC27:AF27"/>
    <mergeCell ref="C32:D32"/>
    <mergeCell ref="E32:T32"/>
    <mergeCell ref="U32:V32"/>
    <mergeCell ref="W32:X32"/>
    <mergeCell ref="Y32:AB32"/>
    <mergeCell ref="AC32:AF32"/>
    <mergeCell ref="C31:D31"/>
    <mergeCell ref="E31:T31"/>
    <mergeCell ref="U31:V31"/>
    <mergeCell ref="W31:X31"/>
    <mergeCell ref="Y31:AB31"/>
    <mergeCell ref="AC31:AF31"/>
    <mergeCell ref="C34:D34"/>
    <mergeCell ref="E34:T34"/>
    <mergeCell ref="U34:V34"/>
    <mergeCell ref="W34:X34"/>
    <mergeCell ref="Y34:AB34"/>
    <mergeCell ref="AC34:AF34"/>
    <mergeCell ref="C33:D33"/>
    <mergeCell ref="E33:T33"/>
    <mergeCell ref="U33:V33"/>
    <mergeCell ref="W33:X33"/>
    <mergeCell ref="Y33:AB33"/>
    <mergeCell ref="AC33:AF33"/>
    <mergeCell ref="C36:D36"/>
    <mergeCell ref="E36:T36"/>
    <mergeCell ref="U36:V36"/>
    <mergeCell ref="W36:X36"/>
    <mergeCell ref="Y36:AB36"/>
    <mergeCell ref="AC36:AF36"/>
    <mergeCell ref="C35:D35"/>
    <mergeCell ref="E35:T35"/>
    <mergeCell ref="U35:V35"/>
    <mergeCell ref="W35:X35"/>
    <mergeCell ref="Y35:AB35"/>
    <mergeCell ref="AC35:AF35"/>
    <mergeCell ref="C38:D38"/>
    <mergeCell ref="E38:T38"/>
    <mergeCell ref="U38:V38"/>
    <mergeCell ref="W38:X38"/>
    <mergeCell ref="Y38:AB38"/>
    <mergeCell ref="AC38:AF38"/>
    <mergeCell ref="C37:D37"/>
    <mergeCell ref="E37:T37"/>
    <mergeCell ref="U37:V37"/>
    <mergeCell ref="W37:X37"/>
    <mergeCell ref="Y37:AB37"/>
    <mergeCell ref="AC37:AF37"/>
    <mergeCell ref="C39:D39"/>
    <mergeCell ref="E39:T39"/>
    <mergeCell ref="U39:V39"/>
    <mergeCell ref="W39:X39"/>
    <mergeCell ref="Y39:AB39"/>
    <mergeCell ref="AC39:AF39"/>
    <mergeCell ref="C42:D42"/>
    <mergeCell ref="E42:T42"/>
    <mergeCell ref="U42:V42"/>
    <mergeCell ref="W42:X42"/>
    <mergeCell ref="Y42:AB42"/>
    <mergeCell ref="AC42:AF42"/>
    <mergeCell ref="C45:D45"/>
    <mergeCell ref="E45:T45"/>
    <mergeCell ref="U45:V45"/>
    <mergeCell ref="W45:X45"/>
    <mergeCell ref="Y45:AB45"/>
    <mergeCell ref="AC45:AF45"/>
    <mergeCell ref="C43:D44"/>
    <mergeCell ref="E43:T44"/>
    <mergeCell ref="U43:V44"/>
    <mergeCell ref="W43:X44"/>
    <mergeCell ref="Y43:AF43"/>
    <mergeCell ref="Y44:AB44"/>
    <mergeCell ref="C41:D41"/>
    <mergeCell ref="E41:T41"/>
    <mergeCell ref="U41:V41"/>
    <mergeCell ref="W41:X41"/>
    <mergeCell ref="Y41:AB41"/>
    <mergeCell ref="AC41:AF41"/>
    <mergeCell ref="C40:D40"/>
    <mergeCell ref="E40:T40"/>
    <mergeCell ref="U40:V40"/>
    <mergeCell ref="W40:X40"/>
    <mergeCell ref="Y40:AB40"/>
    <mergeCell ref="AC40:AF40"/>
    <mergeCell ref="C47:D47"/>
    <mergeCell ref="E47:T47"/>
    <mergeCell ref="U47:V47"/>
    <mergeCell ref="W47:X47"/>
    <mergeCell ref="Y47:AB47"/>
    <mergeCell ref="AC47:AF47"/>
    <mergeCell ref="C46:D46"/>
    <mergeCell ref="E46:T46"/>
    <mergeCell ref="U46:V46"/>
    <mergeCell ref="W46:X46"/>
    <mergeCell ref="Y46:AB46"/>
    <mergeCell ref="AC46:AF46"/>
    <mergeCell ref="C49:D49"/>
    <mergeCell ref="E49:T49"/>
    <mergeCell ref="U49:V49"/>
    <mergeCell ref="W49:X49"/>
    <mergeCell ref="Y49:AB49"/>
    <mergeCell ref="AC49:AF49"/>
    <mergeCell ref="C48:D48"/>
    <mergeCell ref="E48:T48"/>
    <mergeCell ref="U48:V48"/>
    <mergeCell ref="W48:X48"/>
    <mergeCell ref="Y48:AB48"/>
    <mergeCell ref="AC48:AF48"/>
    <mergeCell ref="C51:D51"/>
    <mergeCell ref="E51:T51"/>
    <mergeCell ref="U51:V51"/>
    <mergeCell ref="W51:X51"/>
    <mergeCell ref="Y51:AB51"/>
    <mergeCell ref="AC51:AF51"/>
    <mergeCell ref="C50:D50"/>
    <mergeCell ref="E50:T50"/>
    <mergeCell ref="U50:V50"/>
    <mergeCell ref="W50:X50"/>
    <mergeCell ref="Y50:AB50"/>
    <mergeCell ref="AC50:AF50"/>
    <mergeCell ref="C53:D53"/>
    <mergeCell ref="E53:T53"/>
    <mergeCell ref="U53:V53"/>
    <mergeCell ref="W53:X53"/>
    <mergeCell ref="Y53:AB53"/>
    <mergeCell ref="AC53:AF53"/>
    <mergeCell ref="C52:D52"/>
    <mergeCell ref="E52:T52"/>
    <mergeCell ref="U52:V52"/>
    <mergeCell ref="W52:X52"/>
    <mergeCell ref="Y52:AB52"/>
    <mergeCell ref="AC52:AF52"/>
    <mergeCell ref="C55:D55"/>
    <mergeCell ref="E55:T55"/>
    <mergeCell ref="U55:V55"/>
    <mergeCell ref="W55:X55"/>
    <mergeCell ref="Y55:AB55"/>
    <mergeCell ref="AC55:AF55"/>
    <mergeCell ref="C54:D54"/>
    <mergeCell ref="E54:T54"/>
    <mergeCell ref="U54:V54"/>
    <mergeCell ref="W54:X54"/>
    <mergeCell ref="Y54:AB54"/>
    <mergeCell ref="AC54:AF54"/>
    <mergeCell ref="C57:D57"/>
    <mergeCell ref="E57:T57"/>
    <mergeCell ref="U57:V57"/>
    <mergeCell ref="W57:X57"/>
    <mergeCell ref="Y57:AB57"/>
    <mergeCell ref="AC57:AF57"/>
    <mergeCell ref="C56:D56"/>
    <mergeCell ref="E56:T56"/>
    <mergeCell ref="U56:V56"/>
    <mergeCell ref="W56:X56"/>
    <mergeCell ref="Y56:AB56"/>
    <mergeCell ref="AC56:AF56"/>
    <mergeCell ref="C59:D59"/>
    <mergeCell ref="E59:T59"/>
    <mergeCell ref="U59:V59"/>
    <mergeCell ref="W59:X59"/>
    <mergeCell ref="Y59:AB59"/>
    <mergeCell ref="AC59:AF59"/>
    <mergeCell ref="C58:D58"/>
    <mergeCell ref="E58:T58"/>
    <mergeCell ref="U58:V58"/>
    <mergeCell ref="W58:X58"/>
    <mergeCell ref="Y58:AB58"/>
    <mergeCell ref="AC58:AF58"/>
    <mergeCell ref="C61:D61"/>
    <mergeCell ref="E61:T61"/>
    <mergeCell ref="U61:V61"/>
    <mergeCell ref="W61:X61"/>
    <mergeCell ref="Y61:AB61"/>
    <mergeCell ref="AC61:AF61"/>
    <mergeCell ref="C60:D60"/>
    <mergeCell ref="E60:T60"/>
    <mergeCell ref="U60:V60"/>
    <mergeCell ref="W60:X60"/>
    <mergeCell ref="Y60:AB60"/>
    <mergeCell ref="AC60:AF60"/>
    <mergeCell ref="C63:D63"/>
    <mergeCell ref="E63:T63"/>
    <mergeCell ref="U63:V63"/>
    <mergeCell ref="W63:X63"/>
    <mergeCell ref="Y63:AB63"/>
    <mergeCell ref="AC63:AF63"/>
    <mergeCell ref="C62:D62"/>
    <mergeCell ref="E62:T62"/>
    <mergeCell ref="U62:V62"/>
    <mergeCell ref="W62:X62"/>
    <mergeCell ref="Y62:AB62"/>
    <mergeCell ref="AC62:AF62"/>
    <mergeCell ref="C65:D65"/>
    <mergeCell ref="E65:T65"/>
    <mergeCell ref="U65:V65"/>
    <mergeCell ref="W65:X65"/>
    <mergeCell ref="Y65:AB65"/>
    <mergeCell ref="AC65:AF65"/>
    <mergeCell ref="C64:D64"/>
    <mergeCell ref="E64:T64"/>
    <mergeCell ref="U64:V64"/>
    <mergeCell ref="W64:X64"/>
    <mergeCell ref="Y64:AB64"/>
    <mergeCell ref="AC64:AF64"/>
    <mergeCell ref="C66:D66"/>
    <mergeCell ref="E66:T66"/>
    <mergeCell ref="U66:V66"/>
    <mergeCell ref="W66:X66"/>
    <mergeCell ref="Y66:AB66"/>
    <mergeCell ref="AC66:AF66"/>
    <mergeCell ref="C68:D68"/>
    <mergeCell ref="E68:T68"/>
    <mergeCell ref="U68:V68"/>
    <mergeCell ref="W68:X68"/>
    <mergeCell ref="Y68:AB68"/>
    <mergeCell ref="AC68:AF68"/>
    <mergeCell ref="C67:D67"/>
    <mergeCell ref="E67:T67"/>
    <mergeCell ref="U67:V67"/>
    <mergeCell ref="W67:X67"/>
    <mergeCell ref="Y67:AB67"/>
    <mergeCell ref="AC67:AF67"/>
    <mergeCell ref="C70:D70"/>
    <mergeCell ref="E70:T70"/>
    <mergeCell ref="U70:V70"/>
    <mergeCell ref="W70:X70"/>
    <mergeCell ref="Y70:AB70"/>
    <mergeCell ref="AC70:AF70"/>
    <mergeCell ref="C69:D69"/>
    <mergeCell ref="E69:T69"/>
    <mergeCell ref="U69:V69"/>
    <mergeCell ref="W69:X69"/>
    <mergeCell ref="Y69:AB69"/>
    <mergeCell ref="AC69:AF69"/>
    <mergeCell ref="C72:D72"/>
    <mergeCell ref="E72:T72"/>
    <mergeCell ref="U72:V72"/>
    <mergeCell ref="W72:X72"/>
    <mergeCell ref="Y72:AB72"/>
    <mergeCell ref="AC72:AF72"/>
    <mergeCell ref="C71:D71"/>
    <mergeCell ref="E71:T71"/>
    <mergeCell ref="U71:V71"/>
    <mergeCell ref="W71:X71"/>
    <mergeCell ref="Y71:AB71"/>
    <mergeCell ref="AC71:AF71"/>
    <mergeCell ref="C78:D78"/>
    <mergeCell ref="E78:T78"/>
    <mergeCell ref="U78:V78"/>
    <mergeCell ref="W78:X78"/>
    <mergeCell ref="Y78:AB78"/>
    <mergeCell ref="AC78:AF78"/>
    <mergeCell ref="C73:D73"/>
    <mergeCell ref="E73:T73"/>
    <mergeCell ref="U73:V73"/>
    <mergeCell ref="W73:X73"/>
    <mergeCell ref="Y73:AB73"/>
    <mergeCell ref="AC73:AF73"/>
    <mergeCell ref="C80:D80"/>
    <mergeCell ref="E80:T80"/>
    <mergeCell ref="U80:V80"/>
    <mergeCell ref="W80:X80"/>
    <mergeCell ref="Y80:AB80"/>
    <mergeCell ref="AC80:AF80"/>
    <mergeCell ref="C79:D79"/>
    <mergeCell ref="E79:T79"/>
    <mergeCell ref="U79:V79"/>
    <mergeCell ref="W79:X79"/>
    <mergeCell ref="Y79:AB79"/>
    <mergeCell ref="AC79:AF79"/>
    <mergeCell ref="C82:D82"/>
    <mergeCell ref="E82:T82"/>
    <mergeCell ref="U82:V82"/>
    <mergeCell ref="W82:X82"/>
    <mergeCell ref="Y82:AB82"/>
    <mergeCell ref="AC82:AF82"/>
    <mergeCell ref="C81:D81"/>
    <mergeCell ref="E81:T81"/>
    <mergeCell ref="U81:V81"/>
    <mergeCell ref="W81:X81"/>
    <mergeCell ref="Y81:AB81"/>
    <mergeCell ref="AC81:AF81"/>
    <mergeCell ref="C84:D84"/>
    <mergeCell ref="E84:T84"/>
    <mergeCell ref="U84:V84"/>
    <mergeCell ref="W84:X84"/>
    <mergeCell ref="Y84:AB84"/>
    <mergeCell ref="AC84:AF84"/>
    <mergeCell ref="C83:D83"/>
    <mergeCell ref="E83:T83"/>
    <mergeCell ref="U83:V83"/>
    <mergeCell ref="W83:X83"/>
    <mergeCell ref="Y83:AB83"/>
    <mergeCell ref="AC83:AF83"/>
    <mergeCell ref="C86:D86"/>
    <mergeCell ref="E86:T86"/>
    <mergeCell ref="U86:V86"/>
    <mergeCell ref="W86:X86"/>
    <mergeCell ref="Y86:AB86"/>
    <mergeCell ref="AC86:AF86"/>
    <mergeCell ref="C85:D85"/>
    <mergeCell ref="E85:T85"/>
    <mergeCell ref="U85:V85"/>
    <mergeCell ref="W85:X85"/>
    <mergeCell ref="Y85:AB85"/>
    <mergeCell ref="AC85:AF85"/>
    <mergeCell ref="C88:D88"/>
    <mergeCell ref="E88:T88"/>
    <mergeCell ref="U88:V88"/>
    <mergeCell ref="W88:X88"/>
    <mergeCell ref="Y88:AB88"/>
    <mergeCell ref="AC88:AF88"/>
    <mergeCell ref="C87:D87"/>
    <mergeCell ref="E87:T87"/>
    <mergeCell ref="U87:V87"/>
    <mergeCell ref="W87:X87"/>
    <mergeCell ref="Y87:AB87"/>
    <mergeCell ref="AC87:AF87"/>
    <mergeCell ref="C90:D90"/>
    <mergeCell ref="E90:T90"/>
    <mergeCell ref="U90:V90"/>
    <mergeCell ref="W90:X90"/>
    <mergeCell ref="Y90:AB90"/>
    <mergeCell ref="AC90:AF90"/>
    <mergeCell ref="C89:D89"/>
    <mergeCell ref="E89:T89"/>
    <mergeCell ref="U89:V89"/>
    <mergeCell ref="W89:X89"/>
    <mergeCell ref="Y89:AB89"/>
    <mergeCell ref="AC89:AF89"/>
    <mergeCell ref="C92:D92"/>
    <mergeCell ref="E92:T92"/>
    <mergeCell ref="U92:V92"/>
    <mergeCell ref="W92:X92"/>
    <mergeCell ref="Y92:AB92"/>
    <mergeCell ref="AC92:AF92"/>
    <mergeCell ref="C91:D91"/>
    <mergeCell ref="E91:T91"/>
    <mergeCell ref="U91:V91"/>
    <mergeCell ref="W91:X91"/>
    <mergeCell ref="Y91:AB91"/>
    <mergeCell ref="AC91:AF91"/>
    <mergeCell ref="C111:D111"/>
    <mergeCell ref="E111:T111"/>
    <mergeCell ref="U111:V111"/>
    <mergeCell ref="W111:X111"/>
    <mergeCell ref="Y111:AB111"/>
    <mergeCell ref="AC111:AF111"/>
    <mergeCell ref="Y110:AB110"/>
    <mergeCell ref="AC110:AF110"/>
    <mergeCell ref="C109:D110"/>
    <mergeCell ref="E109:T110"/>
    <mergeCell ref="U109:V110"/>
    <mergeCell ref="W109:X110"/>
    <mergeCell ref="Y109:AF109"/>
    <mergeCell ref="C94:D94"/>
    <mergeCell ref="E94:T94"/>
    <mergeCell ref="U94:V94"/>
    <mergeCell ref="W94:X94"/>
    <mergeCell ref="Y94:AB94"/>
    <mergeCell ref="AC94:AF94"/>
    <mergeCell ref="C93:D93"/>
    <mergeCell ref="E93:T93"/>
    <mergeCell ref="U93:V93"/>
    <mergeCell ref="W93:X93"/>
    <mergeCell ref="Y93:AB93"/>
    <mergeCell ref="AC93:AF93"/>
    <mergeCell ref="C96:D96"/>
    <mergeCell ref="E96:T96"/>
    <mergeCell ref="U96:V96"/>
    <mergeCell ref="W96:X96"/>
    <mergeCell ref="Y96:AB96"/>
    <mergeCell ref="AC96:AF96"/>
    <mergeCell ref="C95:D95"/>
    <mergeCell ref="E95:T95"/>
    <mergeCell ref="U95:V95"/>
    <mergeCell ref="W95:X95"/>
    <mergeCell ref="Y95:AB95"/>
    <mergeCell ref="AC95:AF95"/>
    <mergeCell ref="C98:D98"/>
    <mergeCell ref="E98:T98"/>
    <mergeCell ref="U98:V98"/>
    <mergeCell ref="W98:X98"/>
    <mergeCell ref="Y98:AB98"/>
    <mergeCell ref="AC98:AF98"/>
    <mergeCell ref="C97:D97"/>
    <mergeCell ref="E97:T97"/>
    <mergeCell ref="U97:V97"/>
    <mergeCell ref="W97:X97"/>
    <mergeCell ref="Y97:AB97"/>
    <mergeCell ref="AC97:AF97"/>
    <mergeCell ref="C100:D100"/>
    <mergeCell ref="E100:T100"/>
    <mergeCell ref="U100:V100"/>
    <mergeCell ref="W100:X100"/>
    <mergeCell ref="Y100:AB100"/>
    <mergeCell ref="AC100:AF100"/>
    <mergeCell ref="C99:D99"/>
    <mergeCell ref="E99:T99"/>
    <mergeCell ref="U99:V99"/>
    <mergeCell ref="W99:X99"/>
    <mergeCell ref="Y99:AB99"/>
    <mergeCell ref="AC99:AF99"/>
    <mergeCell ref="C102:D102"/>
    <mergeCell ref="E102:T102"/>
    <mergeCell ref="U102:V102"/>
    <mergeCell ref="W102:X102"/>
    <mergeCell ref="Y102:AB102"/>
    <mergeCell ref="AC102:AF102"/>
    <mergeCell ref="C101:D101"/>
    <mergeCell ref="E101:T101"/>
    <mergeCell ref="U101:V101"/>
    <mergeCell ref="W101:X101"/>
    <mergeCell ref="Y101:AB101"/>
    <mergeCell ref="AC101:AF101"/>
    <mergeCell ref="C104:D104"/>
    <mergeCell ref="E104:T104"/>
    <mergeCell ref="U104:V104"/>
    <mergeCell ref="W104:X104"/>
    <mergeCell ref="Y104:AB104"/>
    <mergeCell ref="AC104:AF104"/>
    <mergeCell ref="C103:D103"/>
    <mergeCell ref="E103:T103"/>
    <mergeCell ref="U103:V103"/>
    <mergeCell ref="W103:X103"/>
    <mergeCell ref="Y103:AB103"/>
    <mergeCell ref="AC103:AF103"/>
    <mergeCell ref="C106:D106"/>
    <mergeCell ref="E106:T106"/>
    <mergeCell ref="U106:V106"/>
    <mergeCell ref="W106:X106"/>
    <mergeCell ref="Y106:AB106"/>
    <mergeCell ref="AC106:AF106"/>
    <mergeCell ref="C105:D105"/>
    <mergeCell ref="E105:T105"/>
    <mergeCell ref="U105:V105"/>
    <mergeCell ref="W105:X105"/>
    <mergeCell ref="Y105:AB105"/>
    <mergeCell ref="AC105:AF105"/>
    <mergeCell ref="C108:D108"/>
    <mergeCell ref="E108:T108"/>
    <mergeCell ref="U108:V108"/>
    <mergeCell ref="W108:X108"/>
    <mergeCell ref="Y108:AB108"/>
    <mergeCell ref="AC108:AF108"/>
    <mergeCell ref="C107:D107"/>
    <mergeCell ref="E107:T107"/>
    <mergeCell ref="U107:V107"/>
    <mergeCell ref="W107:X107"/>
    <mergeCell ref="Y107:AB107"/>
    <mergeCell ref="AC107:AF107"/>
    <mergeCell ref="C113:D113"/>
    <mergeCell ref="E113:T113"/>
    <mergeCell ref="U113:V113"/>
    <mergeCell ref="W113:X113"/>
    <mergeCell ref="Y113:AB113"/>
    <mergeCell ref="AC113:AF113"/>
    <mergeCell ref="C112:D112"/>
    <mergeCell ref="E112:T112"/>
    <mergeCell ref="U112:V112"/>
    <mergeCell ref="W112:X112"/>
    <mergeCell ref="Y112:AB112"/>
    <mergeCell ref="AC112:AF112"/>
    <mergeCell ref="C115:D115"/>
    <mergeCell ref="E115:T115"/>
    <mergeCell ref="U115:V115"/>
    <mergeCell ref="W115:X115"/>
    <mergeCell ref="Y115:AB115"/>
    <mergeCell ref="AC115:AF115"/>
    <mergeCell ref="C114:D114"/>
    <mergeCell ref="E114:T114"/>
    <mergeCell ref="U114:V114"/>
    <mergeCell ref="W114:X114"/>
    <mergeCell ref="Y114:AB114"/>
    <mergeCell ref="AC114:AF114"/>
    <mergeCell ref="U117:V117"/>
    <mergeCell ref="W117:X117"/>
    <mergeCell ref="Y117:AB117"/>
    <mergeCell ref="AC117:AF117"/>
    <mergeCell ref="C116:D116"/>
    <mergeCell ref="E116:T116"/>
    <mergeCell ref="U116:V116"/>
    <mergeCell ref="W116:X116"/>
    <mergeCell ref="Y116:AB116"/>
    <mergeCell ref="AC116:AF116"/>
    <mergeCell ref="C117:D117"/>
    <mergeCell ref="E117:T117"/>
    <mergeCell ref="AC44:AF44"/>
    <mergeCell ref="C77:D77"/>
    <mergeCell ref="E77:T77"/>
    <mergeCell ref="U77:V77"/>
    <mergeCell ref="W77:X77"/>
    <mergeCell ref="Y77:AB77"/>
    <mergeCell ref="AC77:AF77"/>
    <mergeCell ref="C75:D76"/>
    <mergeCell ref="E75:T76"/>
    <mergeCell ref="U75:V76"/>
    <mergeCell ref="W75:X76"/>
    <mergeCell ref="Y75:AF75"/>
    <mergeCell ref="Y76:AB76"/>
    <mergeCell ref="AC76:AF76"/>
    <mergeCell ref="C74:D74"/>
    <mergeCell ref="E74:T74"/>
    <mergeCell ref="U74:V74"/>
    <mergeCell ref="W74:X74"/>
    <mergeCell ref="Y74:AB74"/>
    <mergeCell ref="AC74:AF74"/>
    <mergeCell ref="C119:D119"/>
    <mergeCell ref="E119:T119"/>
    <mergeCell ref="U119:V119"/>
    <mergeCell ref="W119:X119"/>
    <mergeCell ref="Y119:AB119"/>
    <mergeCell ref="C118:D118"/>
    <mergeCell ref="E118:T118"/>
    <mergeCell ref="U118:V118"/>
    <mergeCell ref="W118:X118"/>
    <mergeCell ref="Y118:AB118"/>
    <mergeCell ref="C120:D120"/>
    <mergeCell ref="E120:T120"/>
    <mergeCell ref="U120:V120"/>
    <mergeCell ref="W120:X120"/>
    <mergeCell ref="Y120:AB120"/>
    <mergeCell ref="AC120:AF120"/>
    <mergeCell ref="C121:D121"/>
    <mergeCell ref="E121:T121"/>
    <mergeCell ref="U121:V121"/>
    <mergeCell ref="W121:X121"/>
    <mergeCell ref="Y121:AB121"/>
    <mergeCell ref="AC121:AF121"/>
    <mergeCell ref="C122:D122"/>
    <mergeCell ref="E122:T122"/>
    <mergeCell ref="U122:V122"/>
    <mergeCell ref="W122:X122"/>
    <mergeCell ref="Y122:AB122"/>
    <mergeCell ref="AC122:AF122"/>
    <mergeCell ref="C123:D123"/>
    <mergeCell ref="E123:T123"/>
    <mergeCell ref="U123:V123"/>
    <mergeCell ref="W123:X123"/>
    <mergeCell ref="Y123:AB123"/>
    <mergeCell ref="AC123:AF123"/>
    <mergeCell ref="C124:D124"/>
    <mergeCell ref="E124:T124"/>
    <mergeCell ref="U124:V124"/>
    <mergeCell ref="W124:X124"/>
    <mergeCell ref="Y124:AB124"/>
    <mergeCell ref="AC124:AF124"/>
    <mergeCell ref="C125:D125"/>
    <mergeCell ref="E125:T125"/>
    <mergeCell ref="U125:V125"/>
    <mergeCell ref="W125:X125"/>
    <mergeCell ref="Y125:AB125"/>
    <mergeCell ref="AC125:AF125"/>
    <mergeCell ref="C126:D126"/>
    <mergeCell ref="E126:T126"/>
    <mergeCell ref="U126:V126"/>
    <mergeCell ref="W126:X126"/>
    <mergeCell ref="Y126:AB126"/>
    <mergeCell ref="AC126:AF126"/>
    <mergeCell ref="C127:D127"/>
    <mergeCell ref="E127:T127"/>
    <mergeCell ref="U127:V127"/>
    <mergeCell ref="W127:X127"/>
    <mergeCell ref="Y127:AB127"/>
    <mergeCell ref="AC127:AF127"/>
    <mergeCell ref="C128:D128"/>
    <mergeCell ref="E128:T128"/>
    <mergeCell ref="U128:V128"/>
    <mergeCell ref="W128:X128"/>
    <mergeCell ref="Y128:AB128"/>
    <mergeCell ref="AC128:AF128"/>
    <mergeCell ref="C129:D129"/>
    <mergeCell ref="E129:T129"/>
    <mergeCell ref="U129:V129"/>
    <mergeCell ref="W129:X129"/>
    <mergeCell ref="Y129:AB129"/>
    <mergeCell ref="AC129:AF129"/>
    <mergeCell ref="C130:D130"/>
    <mergeCell ref="E130:T130"/>
    <mergeCell ref="U130:V130"/>
    <mergeCell ref="W130:X130"/>
    <mergeCell ref="Y130:AB130"/>
    <mergeCell ref="AC130:AF130"/>
    <mergeCell ref="C131:D131"/>
    <mergeCell ref="E131:T131"/>
    <mergeCell ref="U131:V131"/>
    <mergeCell ref="W131:X131"/>
    <mergeCell ref="Y131:AB131"/>
    <mergeCell ref="AC131:AF131"/>
    <mergeCell ref="C132:D132"/>
    <mergeCell ref="E132:T132"/>
    <mergeCell ref="U132:V132"/>
    <mergeCell ref="W132:X132"/>
    <mergeCell ref="Y132:AB132"/>
    <mergeCell ref="AC132:AF132"/>
    <mergeCell ref="C133:D133"/>
    <mergeCell ref="E133:T133"/>
    <mergeCell ref="U133:V133"/>
    <mergeCell ref="W133:X133"/>
    <mergeCell ref="Y133:AB133"/>
    <mergeCell ref="AC133:AF133"/>
    <mergeCell ref="C134:D134"/>
    <mergeCell ref="E134:T134"/>
    <mergeCell ref="U134:V134"/>
    <mergeCell ref="W134:X134"/>
    <mergeCell ref="Y134:AB134"/>
    <mergeCell ref="AC134:AF134"/>
    <mergeCell ref="C135:D135"/>
    <mergeCell ref="E135:T135"/>
    <mergeCell ref="U135:V135"/>
    <mergeCell ref="W135:X135"/>
    <mergeCell ref="Y135:AB135"/>
    <mergeCell ref="AC135:AF135"/>
    <mergeCell ref="C136:D136"/>
    <mergeCell ref="E136:T136"/>
    <mergeCell ref="U136:V136"/>
    <mergeCell ref="W136:X136"/>
    <mergeCell ref="Y136:AB136"/>
    <mergeCell ref="AC136:AF136"/>
    <mergeCell ref="C137:D137"/>
    <mergeCell ref="E137:T137"/>
    <mergeCell ref="U137:V137"/>
    <mergeCell ref="W137:X137"/>
    <mergeCell ref="Y137:AB137"/>
    <mergeCell ref="AC137:AF137"/>
    <mergeCell ref="C138:D138"/>
    <mergeCell ref="E138:T138"/>
    <mergeCell ref="U138:V138"/>
    <mergeCell ref="W138:X138"/>
    <mergeCell ref="Y138:AB138"/>
    <mergeCell ref="AC138:AF138"/>
    <mergeCell ref="C139:D139"/>
    <mergeCell ref="E139:T139"/>
    <mergeCell ref="U139:V139"/>
    <mergeCell ref="W139:X139"/>
    <mergeCell ref="C140:D140"/>
    <mergeCell ref="E140:T140"/>
    <mergeCell ref="U140:V140"/>
    <mergeCell ref="W140:X140"/>
    <mergeCell ref="U141:V141"/>
    <mergeCell ref="C143:D144"/>
    <mergeCell ref="E143:T144"/>
    <mergeCell ref="U143:V144"/>
    <mergeCell ref="W143:X144"/>
    <mergeCell ref="Y143:AF143"/>
    <mergeCell ref="C141:D141"/>
    <mergeCell ref="E141:T141"/>
    <mergeCell ref="AC144:AF144"/>
    <mergeCell ref="C146:D146"/>
    <mergeCell ref="E146:T146"/>
    <mergeCell ref="U146:V146"/>
    <mergeCell ref="C145:D145"/>
    <mergeCell ref="E145:T145"/>
    <mergeCell ref="U145:V145"/>
    <mergeCell ref="AC118:AF118"/>
    <mergeCell ref="W141:X141"/>
    <mergeCell ref="Y141:AB141"/>
    <mergeCell ref="AC141:AF141"/>
    <mergeCell ref="W145:X145"/>
    <mergeCell ref="Y145:AB145"/>
    <mergeCell ref="Y144:AB144"/>
    <mergeCell ref="Y140:AB140"/>
    <mergeCell ref="AC140:AF140"/>
    <mergeCell ref="AC119:AF119"/>
    <mergeCell ref="AC149:AF149"/>
    <mergeCell ref="U150:V150"/>
    <mergeCell ref="C151:D151"/>
    <mergeCell ref="E151:T151"/>
    <mergeCell ref="U151:V151"/>
    <mergeCell ref="W151:X151"/>
    <mergeCell ref="Y151:AB151"/>
    <mergeCell ref="C150:D150"/>
    <mergeCell ref="Y150:AB150"/>
    <mergeCell ref="AC151:AF151"/>
    <mergeCell ref="C149:D149"/>
    <mergeCell ref="E149:T149"/>
    <mergeCell ref="U149:V149"/>
    <mergeCell ref="W149:X149"/>
    <mergeCell ref="Y149:AB149"/>
    <mergeCell ref="W150:X150"/>
    <mergeCell ref="AC150:AF150"/>
    <mergeCell ref="C153:D153"/>
    <mergeCell ref="E153:T153"/>
    <mergeCell ref="U153:V153"/>
    <mergeCell ref="W153:X153"/>
    <mergeCell ref="Y153:AB153"/>
    <mergeCell ref="AC153:AF153"/>
    <mergeCell ref="E150:T150"/>
    <mergeCell ref="E152:T152"/>
    <mergeCell ref="Y139:AB139"/>
    <mergeCell ref="AC139:AF139"/>
    <mergeCell ref="Y148:AB148"/>
    <mergeCell ref="C147:D147"/>
    <mergeCell ref="E147:T147"/>
    <mergeCell ref="U147:V147"/>
    <mergeCell ref="AC148:AF148"/>
    <mergeCell ref="W146:X146"/>
    <mergeCell ref="Y146:AB146"/>
    <mergeCell ref="AC146:AF146"/>
    <mergeCell ref="AL143:AL144"/>
    <mergeCell ref="W147:X147"/>
    <mergeCell ref="Y147:AB147"/>
    <mergeCell ref="AJ143:AJ144"/>
    <mergeCell ref="AC145:AF145"/>
    <mergeCell ref="C157:T157"/>
    <mergeCell ref="U152:V152"/>
    <mergeCell ref="W152:X152"/>
    <mergeCell ref="Y152:AB152"/>
    <mergeCell ref="AC152:AF152"/>
    <mergeCell ref="F164:J164"/>
    <mergeCell ref="U162:Y162"/>
    <mergeCell ref="X167:AF167"/>
    <mergeCell ref="U164:AF164"/>
    <mergeCell ref="AC147:AF147"/>
    <mergeCell ref="C148:D148"/>
    <mergeCell ref="E148:T148"/>
    <mergeCell ref="U148:V148"/>
    <mergeCell ref="W148:X148"/>
    <mergeCell ref="C152:D152"/>
    <mergeCell ref="M20:O20"/>
    <mergeCell ref="P20:T20"/>
    <mergeCell ref="U157:AF158"/>
    <mergeCell ref="C158:T158"/>
    <mergeCell ref="C160:E160"/>
    <mergeCell ref="F162:Q162"/>
    <mergeCell ref="U160:AF160"/>
    <mergeCell ref="F160:Q160"/>
    <mergeCell ref="C155:T155"/>
    <mergeCell ref="U155:AF155"/>
  </mergeCells>
  <printOptions/>
  <pageMargins left="0.25" right="0.2362204724409449" top="0.7480314960629921" bottom="0.7480314960629921" header="0.31496062992125984" footer="0.31496062992125984"/>
  <pageSetup horizontalDpi="600" verticalDpi="600" orientation="portrait" r:id="rId1"/>
  <headerFooter>
    <oddHeader>&amp;R&amp;9&amp;P</oddHeader>
  </headerFooter>
  <ignoredErrors>
    <ignoredError sqref="C27:D41 C46:D70 C71:D73 C78:D108 C112:D141 C146:D153 U27:V42 U46:V73 U78:V141 U146:V153" numberStoredAsText="1"/>
    <ignoredError sqref="F162:Q163 U157:AF161 G164:J164 L164:M16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Павле Гацов</dc:creator>
  <cp:keywords/>
  <dc:description/>
  <cp:lastModifiedBy>Aleksandar Ivanovski</cp:lastModifiedBy>
  <cp:lastPrinted>2018-03-05T10:56:46Z</cp:lastPrinted>
  <dcterms:created xsi:type="dcterms:W3CDTF">2013-01-23T21:41:33Z</dcterms:created>
  <dcterms:modified xsi:type="dcterms:W3CDTF">2018-04-24T08:10:50Z</dcterms:modified>
  <cp:category/>
  <cp:version/>
  <cp:contentType/>
  <cp:contentStatus/>
</cp:coreProperties>
</file>